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60" windowWidth="20730" windowHeight="11700" activeTab="2"/>
  </bookViews>
  <sheets>
    <sheet name="Отчет" sheetId="1" r:id="rId1"/>
    <sheet name="ЦЭС " sheetId="4" r:id="rId2"/>
    <sheet name="Лист3" sheetId="5" r:id="rId3"/>
    <sheet name="Лист2" sheetId="2" state="hidden" r:id="rId4"/>
  </sheets>
  <definedNames>
    <definedName name="_ftn1" localSheetId="0">Отчет!$A$16</definedName>
    <definedName name="_ftn1" localSheetId="1">'ЦЭС '!$A$39</definedName>
    <definedName name="_ftnref1" localSheetId="0">Отчет!$A$1</definedName>
    <definedName name="_ftnref1" localSheetId="1">'ЦЭС '!$A$2</definedName>
    <definedName name="_Toc472327096" localSheetId="0">Отчет!$A$1</definedName>
    <definedName name="_Toc472327096" localSheetId="1">'ЦЭС '!$A$2</definedName>
    <definedName name="_xlnm._FilterDatabase" localSheetId="0" hidden="1">Отчет!$A$8:$AA$123</definedName>
    <definedName name="_xlnm._FilterDatabase" localSheetId="1" hidden="1">'ЦЭС '!$A$10:$AK$114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V102" i="4" l="1"/>
  <c r="V101" i="4"/>
  <c r="V99" i="4"/>
  <c r="V59" i="4" l="1"/>
  <c r="V66" i="5" l="1"/>
  <c r="V65" i="5"/>
  <c r="V61" i="5"/>
  <c r="V58" i="5"/>
  <c r="V57" i="5"/>
  <c r="V55" i="5"/>
  <c r="V50" i="5"/>
  <c r="V46" i="5"/>
  <c r="V45" i="5"/>
  <c r="V44" i="5"/>
  <c r="V43" i="5"/>
  <c r="V42" i="5"/>
  <c r="V41" i="5"/>
  <c r="V40" i="5"/>
  <c r="V39" i="5"/>
  <c r="V38" i="5"/>
  <c r="V36" i="5"/>
  <c r="V35" i="5"/>
  <c r="V34" i="5"/>
  <c r="V28" i="5"/>
  <c r="V27" i="5"/>
  <c r="V22" i="5"/>
  <c r="V21" i="5"/>
  <c r="V20" i="5"/>
  <c r="V19" i="5"/>
  <c r="V18" i="5"/>
  <c r="V17" i="5"/>
  <c r="V13" i="5"/>
  <c r="V12" i="5"/>
  <c r="V11" i="5"/>
  <c r="V10" i="5"/>
  <c r="V54" i="4" l="1"/>
  <c r="V89" i="4" l="1"/>
  <c r="V83" i="4"/>
  <c r="V62" i="4"/>
  <c r="V61" i="4"/>
  <c r="V60" i="4"/>
  <c r="V48" i="4"/>
  <c r="V42" i="4"/>
  <c r="V40" i="4"/>
  <c r="V56" i="4"/>
  <c r="V88" i="4" l="1"/>
  <c r="V69" i="4"/>
  <c r="V25" i="4"/>
  <c r="V24" i="4"/>
  <c r="V22" i="4"/>
  <c r="V18" i="4"/>
  <c r="V16" i="4" l="1"/>
  <c r="V41" i="4"/>
  <c r="V12" i="4" l="1"/>
  <c r="AH126" i="4" l="1"/>
  <c r="AE126" i="4"/>
  <c r="AD126" i="4"/>
  <c r="AH125" i="4"/>
  <c r="AH127" i="4" s="1"/>
  <c r="AE125" i="4"/>
  <c r="AD125" i="4"/>
  <c r="AH123" i="4"/>
  <c r="AE123" i="4"/>
  <c r="AD123" i="4"/>
  <c r="AH122" i="4"/>
  <c r="AE122" i="4"/>
  <c r="AD122" i="4"/>
  <c r="AH121" i="4"/>
  <c r="AE121" i="4"/>
  <c r="AD121" i="4"/>
  <c r="AH120" i="4"/>
  <c r="AE120" i="4"/>
  <c r="AD120" i="4"/>
  <c r="AH119" i="4"/>
  <c r="AE119" i="4"/>
  <c r="AD119" i="4"/>
  <c r="AH118" i="4"/>
  <c r="AE118" i="4"/>
  <c r="AD118" i="4"/>
  <c r="AH117" i="4"/>
  <c r="AE117" i="4"/>
  <c r="AD117" i="4"/>
  <c r="AH116" i="4"/>
  <c r="AH124" i="4" s="1"/>
  <c r="AE116" i="4"/>
  <c r="AD116" i="4"/>
  <c r="AH114" i="4"/>
  <c r="AE114" i="4"/>
  <c r="AD114" i="4"/>
  <c r="AH113" i="4"/>
  <c r="AE113" i="4"/>
  <c r="AD113" i="4"/>
  <c r="AH112" i="4"/>
  <c r="AE112" i="4"/>
  <c r="AD112" i="4"/>
  <c r="AH111" i="4"/>
  <c r="AE111" i="4"/>
  <c r="AD111" i="4"/>
  <c r="AH110" i="4"/>
  <c r="AE110" i="4"/>
  <c r="AD110" i="4"/>
  <c r="AH109" i="4"/>
  <c r="AE109" i="4"/>
  <c r="AD109" i="4"/>
  <c r="AH108" i="4"/>
  <c r="AE108" i="4"/>
  <c r="AD108" i="4"/>
  <c r="AH107" i="4"/>
  <c r="AE107" i="4"/>
  <c r="AD107" i="4"/>
  <c r="AH106" i="4"/>
  <c r="AE106" i="4"/>
  <c r="AD106" i="4"/>
  <c r="AH105" i="4"/>
  <c r="AE105" i="4"/>
  <c r="AD105" i="4"/>
  <c r="AH104" i="4"/>
  <c r="AE104" i="4"/>
  <c r="AD104" i="4"/>
  <c r="AH103" i="4"/>
  <c r="AE103" i="4"/>
  <c r="AD103" i="4"/>
  <c r="AH102" i="4"/>
  <c r="AE102" i="4"/>
  <c r="AD102" i="4"/>
  <c r="AH101" i="4"/>
  <c r="AE101" i="4"/>
  <c r="AD101" i="4"/>
  <c r="AH100" i="4"/>
  <c r="AE100" i="4"/>
  <c r="AD100" i="4"/>
  <c r="AH99" i="4"/>
  <c r="AE99" i="4"/>
  <c r="AD99" i="4"/>
  <c r="AH98" i="4"/>
  <c r="AE98" i="4"/>
  <c r="AD98" i="4"/>
  <c r="AH97" i="4"/>
  <c r="AE97" i="4"/>
  <c r="AD97" i="4"/>
  <c r="AH96" i="4"/>
  <c r="AE96" i="4"/>
  <c r="AD96" i="4"/>
  <c r="AH95" i="4"/>
  <c r="AE95" i="4"/>
  <c r="AD95" i="4"/>
  <c r="AH94" i="4"/>
  <c r="AE94" i="4"/>
  <c r="AD94" i="4"/>
  <c r="AH93" i="4"/>
  <c r="AE93" i="4"/>
  <c r="AD93" i="4"/>
  <c r="AH92" i="4"/>
  <c r="AE92" i="4"/>
  <c r="AD92" i="4"/>
  <c r="AH91" i="4"/>
  <c r="AE91" i="4"/>
  <c r="AD91" i="4"/>
  <c r="AH90" i="4"/>
  <c r="AE90" i="4"/>
  <c r="AD90" i="4"/>
  <c r="AH89" i="4"/>
  <c r="AE89" i="4"/>
  <c r="AD89" i="4"/>
  <c r="AH88" i="4"/>
  <c r="AE88" i="4"/>
  <c r="AD88" i="4"/>
  <c r="AH87" i="4"/>
  <c r="AE87" i="4"/>
  <c r="AD87" i="4"/>
  <c r="AH86" i="4"/>
  <c r="AE86" i="4"/>
  <c r="AD86" i="4"/>
  <c r="AH85" i="4"/>
  <c r="AE85" i="4"/>
  <c r="AD85" i="4"/>
  <c r="AH84" i="4"/>
  <c r="AE84" i="4"/>
  <c r="AD84" i="4"/>
  <c r="AH83" i="4"/>
  <c r="AE83" i="4"/>
  <c r="AD83" i="4"/>
  <c r="AH82" i="4"/>
  <c r="AE82" i="4"/>
  <c r="AD82" i="4"/>
  <c r="AH81" i="4"/>
  <c r="AE81" i="4"/>
  <c r="AD81" i="4"/>
  <c r="AH80" i="4"/>
  <c r="AE80" i="4"/>
  <c r="AD80" i="4"/>
  <c r="AH79" i="4"/>
  <c r="AE79" i="4"/>
  <c r="AD79" i="4"/>
  <c r="AH78" i="4"/>
  <c r="AE78" i="4"/>
  <c r="AD78" i="4"/>
  <c r="AH77" i="4"/>
  <c r="AE77" i="4"/>
  <c r="AD77" i="4"/>
  <c r="AH76" i="4"/>
  <c r="AE76" i="4"/>
  <c r="AD76" i="4"/>
  <c r="AH75" i="4"/>
  <c r="AE75" i="4"/>
  <c r="AD75" i="4"/>
  <c r="AH74" i="4"/>
  <c r="AE74" i="4"/>
  <c r="AD74" i="4"/>
  <c r="AH73" i="4"/>
  <c r="AE73" i="4"/>
  <c r="AD73" i="4"/>
  <c r="AH72" i="4"/>
  <c r="AE72" i="4"/>
  <c r="AD72" i="4"/>
  <c r="AH71" i="4"/>
  <c r="AE71" i="4"/>
  <c r="AD71" i="4"/>
  <c r="AH70" i="4"/>
  <c r="AE70" i="4"/>
  <c r="AD70" i="4"/>
  <c r="AH69" i="4"/>
  <c r="AE69" i="4"/>
  <c r="AD69" i="4"/>
  <c r="AH68" i="4"/>
  <c r="AE68" i="4"/>
  <c r="AD68" i="4"/>
  <c r="AH67" i="4"/>
  <c r="AE67" i="4"/>
  <c r="AD67" i="4"/>
  <c r="AH66" i="4"/>
  <c r="AE66" i="4"/>
  <c r="AD66" i="4"/>
  <c r="AH65" i="4"/>
  <c r="AE65" i="4"/>
  <c r="AD65" i="4"/>
  <c r="AH64" i="4"/>
  <c r="AE64" i="4"/>
  <c r="AD64" i="4"/>
  <c r="AH63" i="4"/>
  <c r="AE63" i="4"/>
  <c r="AD63" i="4"/>
  <c r="AH62" i="4"/>
  <c r="AE62" i="4"/>
  <c r="AD62" i="4"/>
  <c r="AH61" i="4"/>
  <c r="AE61" i="4"/>
  <c r="AD61" i="4"/>
  <c r="AH60" i="4"/>
  <c r="AE60" i="4"/>
  <c r="AD60" i="4"/>
  <c r="AH59" i="4"/>
  <c r="AE59" i="4"/>
  <c r="AD59" i="4"/>
  <c r="AH58" i="4"/>
  <c r="AE58" i="4"/>
  <c r="AD58" i="4"/>
  <c r="AH57" i="4"/>
  <c r="AE57" i="4"/>
  <c r="AD57" i="4"/>
  <c r="AH56" i="4"/>
  <c r="AE56" i="4"/>
  <c r="AD56" i="4"/>
  <c r="AH55" i="4"/>
  <c r="AE55" i="4"/>
  <c r="AD55" i="4"/>
  <c r="AH54" i="4"/>
  <c r="AE54" i="4"/>
  <c r="AD54" i="4"/>
  <c r="AH53" i="4"/>
  <c r="AE53" i="4"/>
  <c r="AD53" i="4"/>
  <c r="AH52" i="4"/>
  <c r="AE52" i="4"/>
  <c r="AD52" i="4"/>
  <c r="AH51" i="4"/>
  <c r="AE51" i="4"/>
  <c r="AD51" i="4"/>
  <c r="AH50" i="4"/>
  <c r="AE50" i="4"/>
  <c r="AD50" i="4"/>
  <c r="AH49" i="4"/>
  <c r="AE49" i="4"/>
  <c r="AD49" i="4"/>
  <c r="AH48" i="4"/>
  <c r="AE48" i="4"/>
  <c r="AD48" i="4"/>
  <c r="AH47" i="4"/>
  <c r="AE47" i="4"/>
  <c r="AD47" i="4"/>
  <c r="AH46" i="4"/>
  <c r="AE46" i="4"/>
  <c r="AD46" i="4"/>
  <c r="AH45" i="4"/>
  <c r="AE45" i="4"/>
  <c r="AD45" i="4"/>
  <c r="AH44" i="4"/>
  <c r="AE44" i="4"/>
  <c r="AD44" i="4"/>
  <c r="AH43" i="4"/>
  <c r="AE43" i="4"/>
  <c r="AD43" i="4"/>
  <c r="AH42" i="4"/>
  <c r="AE42" i="4"/>
  <c r="AD42" i="4"/>
  <c r="AH41" i="4"/>
  <c r="AE41" i="4"/>
  <c r="AD41" i="4"/>
  <c r="AH40" i="4"/>
  <c r="AE40" i="4"/>
  <c r="AD40" i="4"/>
  <c r="AH39" i="4"/>
  <c r="AE39" i="4"/>
  <c r="AD39" i="4"/>
  <c r="AH38" i="4"/>
  <c r="AE38" i="4"/>
  <c r="AD38" i="4"/>
  <c r="AH37" i="4"/>
  <c r="AE37" i="4"/>
  <c r="AD37" i="4"/>
  <c r="AH36" i="4"/>
  <c r="AE36" i="4"/>
  <c r="AD36" i="4"/>
  <c r="AH35" i="4"/>
  <c r="AE35" i="4"/>
  <c r="AD35" i="4"/>
  <c r="AH34" i="4"/>
  <c r="AE34" i="4"/>
  <c r="AD34" i="4"/>
  <c r="AH33" i="4"/>
  <c r="AE33" i="4"/>
  <c r="AD33" i="4"/>
  <c r="AH32" i="4"/>
  <c r="AE32" i="4"/>
  <c r="AD32" i="4"/>
  <c r="AH31" i="4"/>
  <c r="AE31" i="4"/>
  <c r="AD31" i="4"/>
  <c r="AH30" i="4"/>
  <c r="AE30" i="4"/>
  <c r="AD30" i="4"/>
  <c r="AH29" i="4"/>
  <c r="AE29" i="4"/>
  <c r="AD29" i="4"/>
  <c r="AH28" i="4"/>
  <c r="AE28" i="4"/>
  <c r="AD28" i="4"/>
  <c r="AH27" i="4"/>
  <c r="AE27" i="4"/>
  <c r="AD27" i="4"/>
  <c r="AH26" i="4"/>
  <c r="AE26" i="4"/>
  <c r="AD26" i="4"/>
  <c r="AH25" i="4"/>
  <c r="AE25" i="4"/>
  <c r="AD25" i="4"/>
  <c r="AH24" i="4"/>
  <c r="AE24" i="4"/>
  <c r="AD24" i="4"/>
  <c r="AH23" i="4"/>
  <c r="AE23" i="4"/>
  <c r="AD23" i="4"/>
  <c r="AH22" i="4"/>
  <c r="AE22" i="4"/>
  <c r="AD22" i="4"/>
  <c r="AH21" i="4"/>
  <c r="AE21" i="4"/>
  <c r="AD21" i="4"/>
  <c r="AH20" i="4"/>
  <c r="AE20" i="4"/>
  <c r="AD20" i="4"/>
  <c r="AH19" i="4"/>
  <c r="AE19" i="4"/>
  <c r="AD19" i="4"/>
  <c r="AH18" i="4"/>
  <c r="AE18" i="4"/>
  <c r="AD18" i="4"/>
  <c r="AH17" i="4"/>
  <c r="AE17" i="4"/>
  <c r="AD17" i="4"/>
  <c r="AH16" i="4"/>
  <c r="AE16" i="4"/>
  <c r="AD16" i="4"/>
  <c r="AH15" i="4"/>
  <c r="AE15" i="4"/>
  <c r="AD15" i="4"/>
  <c r="AH14" i="4"/>
  <c r="AE14" i="4"/>
  <c r="AD14" i="4"/>
  <c r="AH13" i="4"/>
  <c r="AE13" i="4"/>
  <c r="AD13" i="4"/>
  <c r="AH12" i="4"/>
  <c r="AE12" i="4"/>
  <c r="AD12" i="4"/>
  <c r="AH11" i="4"/>
  <c r="AE11" i="4"/>
  <c r="AD11" i="4"/>
  <c r="AH115" i="4" l="1"/>
  <c r="AH131" i="4" s="1"/>
  <c r="AH133" i="4" s="1"/>
</calcChain>
</file>

<file path=xl/sharedStrings.xml><?xml version="1.0" encoding="utf-8"?>
<sst xmlns="http://schemas.openxmlformats.org/spreadsheetml/2006/main" count="2781" uniqueCount="753">
  <si>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</si>
  <si>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декабрь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</si>
  <si>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</si>
  <si>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</si>
  <si>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</si>
  <si>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</si>
  <si>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</si>
  <si>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</si>
  <si>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</si>
  <si>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</si>
  <si>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</si>
  <si>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</si>
  <si>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</si>
  <si>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</si>
  <si>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</si>
  <si>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</si>
  <si>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</si>
  <si>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</si>
  <si>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</si>
  <si>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</si>
  <si>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</si>
  <si>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</si>
  <si>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</si>
  <si>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</si>
  <si>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</si>
  <si>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</si>
  <si>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</si>
  <si>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</si>
  <si>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</si>
  <si>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</si>
  <si>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</si>
  <si>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</si>
  <si>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</si>
  <si>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</si>
  <si>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</si>
  <si>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</si>
  <si>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</si>
  <si>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</si>
  <si>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</si>
  <si>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ГУП "РЭС" РБ ЦЭС</t>
  </si>
  <si>
    <t>ТП</t>
  </si>
  <si>
    <t>АВ-0,4кВ Л-1 ТП-9015</t>
  </si>
  <si>
    <t>0.38</t>
  </si>
  <si>
    <t>09,50 2022.12.01</t>
  </si>
  <si>
    <t>10,08 2022.12.01</t>
  </si>
  <si>
    <t>В</t>
  </si>
  <si>
    <t>ВЛ-0,4кВ Л-1 ТП-9015</t>
  </si>
  <si>
    <t>АВ-0,4кВ Л-1 ТП-18</t>
  </si>
  <si>
    <t>11,07 2022.12.01</t>
  </si>
  <si>
    <t>12,12 2022.12.01</t>
  </si>
  <si>
    <t>ВЛ-0,4кВ Л-1 ТП-18</t>
  </si>
  <si>
    <t>АВ-0,4 кВ Л-2, Л-3, ТП-9559</t>
  </si>
  <si>
    <t>10,27 2022.12.12</t>
  </si>
  <si>
    <t>11,20 2022.12.12</t>
  </si>
  <si>
    <t>ВЛ-0,4 кВ Л-1, Л-2</t>
  </si>
  <si>
    <t>ВЛ</t>
  </si>
  <si>
    <t>АВ-0,4кВ Л-2 ТП-99</t>
  </si>
  <si>
    <t>19,04 2022.12.25</t>
  </si>
  <si>
    <t>22,13 2022.12.25</t>
  </si>
  <si>
    <t>ВЛ-0,4 кВ Л-2 ТП-99</t>
  </si>
  <si>
    <t xml:space="preserve">В-10 Ф-132 ПС Бекетово </t>
  </si>
  <si>
    <t>10 (10.5)</t>
  </si>
  <si>
    <t>03,41 2022.12.19</t>
  </si>
  <si>
    <t>ТП-4306, ТП-4307</t>
  </si>
  <si>
    <t>ООО "Башкирэнерго"</t>
  </si>
  <si>
    <t>АВ-0,4кВ Л-2 ТП-55</t>
  </si>
  <si>
    <t>20,13 2022.12.01</t>
  </si>
  <si>
    <t>22,36 2022.12.01</t>
  </si>
  <si>
    <t>ВЛ-0,4кВ Л-2 ТП-55</t>
  </si>
  <si>
    <t>Р-1Т ТП-9894</t>
  </si>
  <si>
    <t>18,54 2022.12.08</t>
  </si>
  <si>
    <t>21,20 2022.12.08</t>
  </si>
  <si>
    <t>РУ-0,4 кВ ТП-9894</t>
  </si>
  <si>
    <t>Р-1Т ТП-9081</t>
  </si>
  <si>
    <t>19,35 2022.12.08</t>
  </si>
  <si>
    <t>22,27 2022.12.08</t>
  </si>
  <si>
    <t>РУ-0,4 кВ ТП-9081</t>
  </si>
  <si>
    <t>20,49 2022.12.08</t>
  </si>
  <si>
    <t>22,25 2022.12.08</t>
  </si>
  <si>
    <t>Р-1Т ТП-9957</t>
  </si>
  <si>
    <t>22,10 2022.12.08</t>
  </si>
  <si>
    <t>23,25 2022.12.08</t>
  </si>
  <si>
    <t>РУ-0,4 кВ ТП-9957</t>
  </si>
  <si>
    <t>ТП-9559</t>
  </si>
  <si>
    <t>05,59 2022.12.09</t>
  </si>
  <si>
    <t>06,50 2022.12.09</t>
  </si>
  <si>
    <t>Государственное унитарное предприятие "Региональные электрические сети" Республики Башкортостан ПО "ЮЭС" ГУП РЭС РБ</t>
  </si>
  <si>
    <t>КВЛ</t>
  </si>
  <si>
    <t>РП-3 ячейка ввода от ТП-132</t>
  </si>
  <si>
    <t>6 (6.3)</t>
  </si>
  <si>
    <t>15,17 2022.12.15</t>
  </si>
  <si>
    <t>16,16 2022.12.15</t>
  </si>
  <si>
    <t>ТП 6 (6.3) кВ ТП 9,218,43,107,137,227(Все ЛЭП ТП)</t>
  </si>
  <si>
    <t>опер. журнал от 15.12.2022</t>
  </si>
  <si>
    <t>3.4.8</t>
  </si>
  <si>
    <t>4.13,4.12</t>
  </si>
  <si>
    <t>ГУП "РЭС" РБ ПО ЦЭС</t>
  </si>
  <si>
    <t xml:space="preserve">1Т ТП-59  </t>
  </si>
  <si>
    <t>12,03 2022.12.15</t>
  </si>
  <si>
    <t>12,06 2022.12.15</t>
  </si>
  <si>
    <t>1Т ТП-59</t>
  </si>
  <si>
    <t>ПС</t>
  </si>
  <si>
    <t xml:space="preserve">В-10кВ  ф.5 ПС Тавтиманово </t>
  </si>
  <si>
    <t>12,15 2022.12.15</t>
  </si>
  <si>
    <t>12,28 2022.12.15</t>
  </si>
  <si>
    <t>ВЛ-10кВ Ф-5</t>
  </si>
  <si>
    <t>РП</t>
  </si>
  <si>
    <t xml:space="preserve">В-10 Ф-406 РП Вятка </t>
  </si>
  <si>
    <t>08,28 2022.12.19</t>
  </si>
  <si>
    <t>11,31 2022.12.19</t>
  </si>
  <si>
    <t>ТП-60, ТП-59,ТП-88, ТП-51,ТП-99</t>
  </si>
  <si>
    <t>АВ-0,4кВ Л-2 ТП-2589</t>
  </si>
  <si>
    <t>10,49 2022.12.19</t>
  </si>
  <si>
    <t>11,04 2022.12.19</t>
  </si>
  <si>
    <t>ВЛ-0,4кВ Л-2 ТП-2589</t>
  </si>
  <si>
    <t>АВ-0,4кВ Л-1 ТП-7</t>
  </si>
  <si>
    <t>12,15 2022.12.09</t>
  </si>
  <si>
    <t>13,36 2022.12.09</t>
  </si>
  <si>
    <t>ВЛ-0,4кВ Л-1 ТП-7</t>
  </si>
  <si>
    <t>В-10 кВ Ф-11 ПС Авдон</t>
  </si>
  <si>
    <t>12,18 2022.12.19</t>
  </si>
  <si>
    <t>16,04 2022.12.19</t>
  </si>
  <si>
    <t>ТП-32Г</t>
  </si>
  <si>
    <t>12,24 2022.12.19</t>
  </si>
  <si>
    <t>ТП-9116, ТП-9828,ТП-д/с, ТП-школа,ТП-9827,ТП-9145,ТП-9129,ТП-9946</t>
  </si>
  <si>
    <t>Государственное унитарное предприятие "Региональные электрические сети" Республики Башкортостан ПО «СЭС» ГУП «РЭС» РБ</t>
  </si>
  <si>
    <t>Ф-34 п/с Сахарный завод</t>
  </si>
  <si>
    <t>21,15 2022.12.22</t>
  </si>
  <si>
    <t>23,11 2022.12.22</t>
  </si>
  <si>
    <t>Государственное унитарное предприятие "Региональные электрические сети" Республики Башкортостан ПО СЭС</t>
  </si>
  <si>
    <t>ВЛ-6кВ ф-5 ПС КНС-14</t>
  </si>
  <si>
    <t>15,20 2022.12.19</t>
  </si>
  <si>
    <t>16,13 2022.12.19</t>
  </si>
  <si>
    <t>ВЛ 6 (6.3) кВ ф-5 ПС КНС-14</t>
  </si>
  <si>
    <t>РП-921/1</t>
  </si>
  <si>
    <t>11,45 2022.12.19</t>
  </si>
  <si>
    <t>12,49 2022.12.19</t>
  </si>
  <si>
    <t>ТП-9101/1, ТП-9100</t>
  </si>
  <si>
    <t>13,19 2022.12.19</t>
  </si>
  <si>
    <t>13,25 2022.12.19</t>
  </si>
  <si>
    <t>ВЛ-0,4 ТП-103 Ф-6 ПС Тавтиманово</t>
  </si>
  <si>
    <t>16,44 2022.12.19</t>
  </si>
  <si>
    <t>ВЛ-0,4 ТП-103</t>
  </si>
  <si>
    <t>ВЛ-10кВ Ф-193 ПС Н.Березовка</t>
  </si>
  <si>
    <t>11,50 2022.12.30</t>
  </si>
  <si>
    <t>14,30 2022.12.30</t>
  </si>
  <si>
    <t>2,666</t>
  </si>
  <si>
    <t>ТП-93</t>
  </si>
  <si>
    <t>АВ-0,4кВ Л-3 ТП-6Г</t>
  </si>
  <si>
    <t>02,49 2022.12.16</t>
  </si>
  <si>
    <t>05,03 2022.12.16</t>
  </si>
  <si>
    <t>ВЛ-0,4кВ Л-3 ТП-6Г</t>
  </si>
  <si>
    <t>АВ-0,4кВ Л-1 ТП-9073</t>
  </si>
  <si>
    <t>20,20 2022.12.09</t>
  </si>
  <si>
    <t>21,20 2022.12.09</t>
  </si>
  <si>
    <t>ВЛ-0,4кВ Л-1 ТП-9073</t>
  </si>
  <si>
    <t>АВ-0,4 кВ  Л-3, ТП-9559</t>
  </si>
  <si>
    <t>22,40 2022.12.12</t>
  </si>
  <si>
    <t>00,05 2022.12.13</t>
  </si>
  <si>
    <t>ВЛ-0,4 кВ Л-3 ТП-9559</t>
  </si>
  <si>
    <t>АВ-0,4кВ Л-1 ТП-120</t>
  </si>
  <si>
    <t>15,00 2022.12.03</t>
  </si>
  <si>
    <t>18,46 2022.12.03</t>
  </si>
  <si>
    <t>ВЛ-0,4кВ Л-1 ТП-120</t>
  </si>
  <si>
    <t>АВ-0,4кВ Л-1; Л-2 ТП-9246</t>
  </si>
  <si>
    <t>17,13 2022.12.03</t>
  </si>
  <si>
    <t>18,20 2022.12.03</t>
  </si>
  <si>
    <t>ВЛ-0,4кВ Л-1; Л-2 ТП-9246</t>
  </si>
  <si>
    <t>АВ-0,4кВ Л-3 ТП-71</t>
  </si>
  <si>
    <t>21,17 2022.12.19</t>
  </si>
  <si>
    <t>22,10 2022.12.19</t>
  </si>
  <si>
    <t>ВЛ-0,4кВ Л-3 ТП-71</t>
  </si>
  <si>
    <t>АВ-0,4кВ Л-5 ТП-01749/2</t>
  </si>
  <si>
    <t>10,36 2022.12.10</t>
  </si>
  <si>
    <t>12,08 2022.12.10</t>
  </si>
  <si>
    <t>ВЛ-0,4кВ Л-5 ТП-01749/2</t>
  </si>
  <si>
    <t>АВ-0,4кВ Л-1 ТП-4307</t>
  </si>
  <si>
    <t>12,09 2022.12.10</t>
  </si>
  <si>
    <t>13,08 2022.12.10</t>
  </si>
  <si>
    <t>ВЛ-0,4кВ Л-1 ТП-4307</t>
  </si>
  <si>
    <t>ВЛ-10кВ ф-317-04 ПС Райцентр</t>
  </si>
  <si>
    <t>19,45 2022.12.03</t>
  </si>
  <si>
    <t>22,15 2022.12.03</t>
  </si>
  <si>
    <t>ВЛ 10 (10.5) кВ ф-317-04 ПС Райцентр</t>
  </si>
  <si>
    <t>ВЛ-10 кВ ф. 317-03 ПС 110 кВ Райцентр</t>
  </si>
  <si>
    <t>23,50 2022.12.03</t>
  </si>
  <si>
    <t>01,34 2022.12.04</t>
  </si>
  <si>
    <t>ВЛ 10 (10.5) кВ ф. 317-03 ПС 110 кВ Райцентр</t>
  </si>
  <si>
    <t>16,06 2022.12.10</t>
  </si>
  <si>
    <t>18,13 2022.12.10</t>
  </si>
  <si>
    <t>18,20 2022.12.10</t>
  </si>
  <si>
    <t>18,54 2022.12.10</t>
  </si>
  <si>
    <t xml:space="preserve">ТП-113 АВ-0,4 Л-2 </t>
  </si>
  <si>
    <t>17,50 2022.12.10</t>
  </si>
  <si>
    <t>19,58 2022.12.10</t>
  </si>
  <si>
    <t>ВЛ-0,4 кВ Л-2</t>
  </si>
  <si>
    <t xml:space="preserve">ТП-114 АВ-0,4 Л-2 </t>
  </si>
  <si>
    <t>ТП-9957</t>
  </si>
  <si>
    <t>20,28 2022.12.03</t>
  </si>
  <si>
    <t>21,48 2022.12.03</t>
  </si>
  <si>
    <t xml:space="preserve">АВ-0,4кВ Л-1  ТП-34 </t>
  </si>
  <si>
    <t>20,55 2022.12.03</t>
  </si>
  <si>
    <t>21,55 2022.12.03</t>
  </si>
  <si>
    <t>ВЛ-0,4кВ Л-1 ТП-34</t>
  </si>
  <si>
    <t>ВЛ-6кВ ф-691-12 п/с Груздевка</t>
  </si>
  <si>
    <t>22,41 2022.12.10</t>
  </si>
  <si>
    <t>01,35 2022.12.11</t>
  </si>
  <si>
    <t>13,00 2022.12.04</t>
  </si>
  <si>
    <t>13,22 2022.12.04</t>
  </si>
  <si>
    <t>АВ-0,4кВ Л-4 ТП-01749/2</t>
  </si>
  <si>
    <t>10,46 2022.12.04</t>
  </si>
  <si>
    <t>12,10 2022.12.04</t>
  </si>
  <si>
    <t>ВЛ-0,4кВ Л-4 ТП-01749/2</t>
  </si>
  <si>
    <t>1Т ТП-4320</t>
  </si>
  <si>
    <t>15,12 2022.12.04</t>
  </si>
  <si>
    <t>15,22 2022.12.04</t>
  </si>
  <si>
    <t>АВ-0,4кВ  1Т ТП-9246</t>
  </si>
  <si>
    <t>12,07 2022.12.04</t>
  </si>
  <si>
    <t>14,05 2022.12.04</t>
  </si>
  <si>
    <t xml:space="preserve">В-10кВ Ф-8 Лобово </t>
  </si>
  <si>
    <t>11,19 2022.12.20</t>
  </si>
  <si>
    <t>12,03 2022.12.20</t>
  </si>
  <si>
    <t>СМВ-1 ВЛ-10кВ Ф-8 Лобово</t>
  </si>
  <si>
    <t xml:space="preserve">АВ-0,4 Л-1 ТП-9812  </t>
  </si>
  <si>
    <t>19,17 2022.12.10</t>
  </si>
  <si>
    <t>22,21 2022.12.10</t>
  </si>
  <si>
    <t>ВЛ-0,4 кВ Л-1 ТП-9812</t>
  </si>
  <si>
    <t>АВ-0,4 Л-3/1 ТП-9999</t>
  </si>
  <si>
    <t>21,40 2022.12.10</t>
  </si>
  <si>
    <t>23,07 2022.12.10</t>
  </si>
  <si>
    <t>ВЛ-0,4 кВ Л-3/1 ТП-9999</t>
  </si>
  <si>
    <t>АВ-0,4 Л-2 ТП-9015</t>
  </si>
  <si>
    <t>20,15 2022.12.10</t>
  </si>
  <si>
    <t>23,20 2022.12.10</t>
  </si>
  <si>
    <t>ВЛ-0,4 кВ Л-2 ТП-9015</t>
  </si>
  <si>
    <t>АВ-0,4 Л-3 ТП-4306</t>
  </si>
  <si>
    <t>21,46 2022.12.10</t>
  </si>
  <si>
    <t>00,42 2022.12.11</t>
  </si>
  <si>
    <t>ВЛ-0,4 кВ Л-3 ТП-4306</t>
  </si>
  <si>
    <t>В-10 Ф-8 ПС Нагаево</t>
  </si>
  <si>
    <t>01,24 2022.12.11</t>
  </si>
  <si>
    <t>01,30 2022.12.11</t>
  </si>
  <si>
    <t>0,1</t>
  </si>
  <si>
    <t>ТП-9559,ТП-01696, ТП-9999, ТП-9993</t>
  </si>
  <si>
    <t>ООО "Башкирэнерго"; ООО "ГИП-Энерго"</t>
  </si>
  <si>
    <t>АВ-0,4кВ Л-1 ТП-76 Ф-5 Улу-теляк</t>
  </si>
  <si>
    <t>17,50 2022.12.23</t>
  </si>
  <si>
    <t>18,35 2022.12.23</t>
  </si>
  <si>
    <t>ВЛ-0,4кВ Л-1 ТП-76</t>
  </si>
  <si>
    <t xml:space="preserve"> АВ-0,4 Л-4 ТП-70 </t>
  </si>
  <si>
    <t>10,15 2022.12.31</t>
  </si>
  <si>
    <t>12,15 2022.12.31</t>
  </si>
  <si>
    <t>ВЛ-0,4 Л-4 ТП-70</t>
  </si>
  <si>
    <t>Государственное унитарное предприятие "Региональные электрические сети" Республики Башкортостан ГУП "РЭС" РБ ПО СЭС</t>
  </si>
  <si>
    <t>ТП-5308</t>
  </si>
  <si>
    <t>10,35 2022.12.13</t>
  </si>
  <si>
    <t>11,15 2022.12.13</t>
  </si>
  <si>
    <t xml:space="preserve"> 1Т ТП-70</t>
  </si>
  <si>
    <t>12,31 2022.12.31</t>
  </si>
  <si>
    <t>13,23 2022.12.31</t>
  </si>
  <si>
    <t>0,866</t>
  </si>
  <si>
    <t>ВЛ-0,4 Л-1, ВЛ-0,4 Л-2, ВЛ-0,4 Л-3, ВЛ-0,4 Л-4 ТП-70</t>
  </si>
  <si>
    <t>20,00 2022.12.04</t>
  </si>
  <si>
    <t>21,49 2022.12.04</t>
  </si>
  <si>
    <t>АВ-0,4кВ Л-2 ТП-9080</t>
  </si>
  <si>
    <t>20,33 2022.12.04</t>
  </si>
  <si>
    <t>21,28 2022.12.04</t>
  </si>
  <si>
    <t>ВЛ-0,4кВ Л-2 ТП-9080</t>
  </si>
  <si>
    <t xml:space="preserve"> АВ-0,4 Л-1 ТП-63</t>
  </si>
  <si>
    <t>11,35 2022.12.11</t>
  </si>
  <si>
    <t>12,07 2022.12.11</t>
  </si>
  <si>
    <t>ВЛ-0,4 кВ Л-1 ТП-63</t>
  </si>
  <si>
    <t>ВЛ-0,4 кВ Л-2 ТП-2146</t>
  </si>
  <si>
    <t>20,10 2022.12.23</t>
  </si>
  <si>
    <t>В-10 кВ Ф-17 ПС Авдон</t>
  </si>
  <si>
    <t>22,17 2022.12.23</t>
  </si>
  <si>
    <t>РП-921, ТП-9100, ТП-9101, ТП-9102</t>
  </si>
  <si>
    <t>22,24 2022.12.23</t>
  </si>
  <si>
    <t>АВ-1Т ТП-9100</t>
  </si>
  <si>
    <t>23,00 2022.12.23</t>
  </si>
  <si>
    <t>АВ-1Т ТП-9101</t>
  </si>
  <si>
    <t>23,10 2022.12.23</t>
  </si>
  <si>
    <t>23,45 2022.12.23</t>
  </si>
  <si>
    <t>00,02 2022.12.24</t>
  </si>
  <si>
    <t>00,20 2022.12.24</t>
  </si>
  <si>
    <t>13,05 2022.12.11</t>
  </si>
  <si>
    <t>ВЛ-0,4 кВ Л-1, Л-2 ТП-9559</t>
  </si>
  <si>
    <t xml:space="preserve"> АВ-0,4 Л-4 ТП-9081 </t>
  </si>
  <si>
    <t>17,40 2022.12.31</t>
  </si>
  <si>
    <t>18,31 2022.12.31</t>
  </si>
  <si>
    <t>0,85</t>
  </si>
  <si>
    <t>ВЛ-0,4 Л-4 ТП-9081</t>
  </si>
  <si>
    <t xml:space="preserve">АВ-0,4кВ Л-2 ТП-9958 </t>
  </si>
  <si>
    <t>19,23 2022.12.28</t>
  </si>
  <si>
    <t>ВЛ-0,4кВ Л-1 ТП-9958</t>
  </si>
  <si>
    <t>В-10 Ф-387 РП Карамалы</t>
  </si>
  <si>
    <t>05,05 2022.12.21</t>
  </si>
  <si>
    <t>ТП-9069, ТП-21Г</t>
  </si>
  <si>
    <t xml:space="preserve"> 1Т ТП-01300 ф.400 РП Карамалы</t>
  </si>
  <si>
    <t>15,25 2022.12.11</t>
  </si>
  <si>
    <t>17,20 2022.12.11</t>
  </si>
  <si>
    <t>ВЛ-0,4 кВ Л-1 , ВЛ-0,4 кВ Л-2 , ВЛ-0,4 кВ Л-3, ВЛ-0,4 кВ Л-5</t>
  </si>
  <si>
    <t>В-10 кВ Ф-18 ПС Авдон</t>
  </si>
  <si>
    <t>03,26 2022.12.24</t>
  </si>
  <si>
    <t>05,42 2022.12.24</t>
  </si>
  <si>
    <t>РП-921, ТП-9100, ТП-9101, ТП-9102, ТП-9666, ТП-9520, ТП-4829, ТП-4899, ТП-4372, ТП-4380, ТП-4318, ТП-детский сад</t>
  </si>
  <si>
    <t>ВЛ-10 кВ Ф-18 ПС Авдон уч. за РС-1849</t>
  </si>
  <si>
    <t>ТП-9666, ТП-9520, ТП-4829, ТП-4899, ТП-4372, ТП-4380, ТП-4318, ТП-детский сад</t>
  </si>
  <si>
    <t>17,30 2022.12.05</t>
  </si>
  <si>
    <t>18,19 2022.12.05</t>
  </si>
  <si>
    <t>17,05 2022.12.13</t>
  </si>
  <si>
    <t>17,54 2022.12.13</t>
  </si>
  <si>
    <t>ВЛ-0,4 кВ Л-2, Л-3</t>
  </si>
  <si>
    <t xml:space="preserve">1Т ТП-9559  </t>
  </si>
  <si>
    <t>15,23 2022.12.21</t>
  </si>
  <si>
    <t>18,20 2022.12.21</t>
  </si>
  <si>
    <t>1Т ТП-9559</t>
  </si>
  <si>
    <t>В-10 Ф-7 ПС  Булгаково</t>
  </si>
  <si>
    <t>17,32 2022.12.21</t>
  </si>
  <si>
    <t>18,22 2022.12.21</t>
  </si>
  <si>
    <t>ТП-01749, ТП-01749/1, ТП-01749/2</t>
  </si>
  <si>
    <t>АВ-0,4 кВ  Л-3  ТП-9070</t>
  </si>
  <si>
    <t>18,35 2022.12.11</t>
  </si>
  <si>
    <t>19,20 2022.12.11</t>
  </si>
  <si>
    <t>ВЛ-0,4 кВ Л-3 ТП-9070</t>
  </si>
  <si>
    <t>АВ-0,4 кВ Л-2 ТП-2146</t>
  </si>
  <si>
    <t>07,40 2022.12.24</t>
  </si>
  <si>
    <t>11,26 2022.12.24</t>
  </si>
  <si>
    <t>12,14 2022.12.24</t>
  </si>
  <si>
    <t>РП-921/2,ТП-9100/2, ТП-9102/2</t>
  </si>
  <si>
    <t>РС-1849 Ф-18 ПС Авдон</t>
  </si>
  <si>
    <t>13,21 2022.12.24</t>
  </si>
  <si>
    <t>ТП-9520, ТП-детский сад</t>
  </si>
  <si>
    <t>В-10  Ф-400 РП Карамалы</t>
  </si>
  <si>
    <t>13,07 2022.12.24</t>
  </si>
  <si>
    <t>14,16 2022.12.24</t>
  </si>
  <si>
    <t>ТП-01300, ТП-01284,ТП9882,ТП-9883</t>
  </si>
  <si>
    <t>ПС Минзитарово      ВЛ-10 Ф-8 Лобово</t>
  </si>
  <si>
    <t>20,20 2022.12.31</t>
  </si>
  <si>
    <t>22,30 2022.12.31</t>
  </si>
  <si>
    <t>ВЛ-10 СМВ-1 Ф-8 Лобово</t>
  </si>
  <si>
    <t>10,00 2022.12.06</t>
  </si>
  <si>
    <t>10,10 2022.12.06</t>
  </si>
  <si>
    <t>15,31 2022.12.06</t>
  </si>
  <si>
    <t>15,33 2022.12.06</t>
  </si>
  <si>
    <t>15,30 2022.12.24</t>
  </si>
  <si>
    <t>16,33 2022.12.24</t>
  </si>
  <si>
    <t>22,38 2022.12.13</t>
  </si>
  <si>
    <t>23,46 2022.12.13</t>
  </si>
  <si>
    <t>18,27 2022.12.06</t>
  </si>
  <si>
    <t>18,33 2022.12.06</t>
  </si>
  <si>
    <t>В-10 ф-6 ПС Тавтиманово</t>
  </si>
  <si>
    <t>16,43 2022.12.06</t>
  </si>
  <si>
    <t>17,46 2022.12.06</t>
  </si>
  <si>
    <t>ВЛ-0,4кВ Л-1 ТП-103</t>
  </si>
  <si>
    <t>АВ-0,4 кВ Л-3 ТП-70</t>
  </si>
  <si>
    <t>18,36 2022.12.24</t>
  </si>
  <si>
    <t>19,51 2022.12.24</t>
  </si>
  <si>
    <t>ВЛ-0,4 кВ Л-3 ТП-70</t>
  </si>
  <si>
    <t>12,10 2022.12.29</t>
  </si>
  <si>
    <t>13,10 2022.12.29</t>
  </si>
  <si>
    <t xml:space="preserve">АВ-0,4кВ Л-3 ТП-11   </t>
  </si>
  <si>
    <t>11,12 2022.12.07</t>
  </si>
  <si>
    <t>12,12 2022.12.07</t>
  </si>
  <si>
    <t>ВЛ-0,4кВ Л-3</t>
  </si>
  <si>
    <t>ТП-71</t>
  </si>
  <si>
    <t>11,33 2022.12.07</t>
  </si>
  <si>
    <t>12,27 2022.12.07</t>
  </si>
  <si>
    <t>0,9</t>
  </si>
  <si>
    <t>Государственное унитарное предприятие "Региональные электрические сети" Республики Башкортостан ПО "СЭС" ГУП "РЭС" РБ</t>
  </si>
  <si>
    <t>КЛ</t>
  </si>
  <si>
    <t>КЛ-6кВ ТП-2807 - ТП-1505</t>
  </si>
  <si>
    <t>19,28 2022.12.06</t>
  </si>
  <si>
    <t>20,04 2022.12.06</t>
  </si>
  <si>
    <t>Р-0,4кВ 1Т ТП-9992</t>
  </si>
  <si>
    <t>09,38 2022.12.14</t>
  </si>
  <si>
    <t>11,21 2022.12.14</t>
  </si>
  <si>
    <t>В-10 Ф-16 ПС Нагаево</t>
  </si>
  <si>
    <t>23,50 2022.12.21</t>
  </si>
  <si>
    <t>ТП-22Г,ТП-9952,ТП-9956,ТП-9957,ТП-9958,ТП-9951,ТП-9950,ТП-9959,ТП-9953</t>
  </si>
  <si>
    <t>ТП-9956,ТП-9957,ТП-9958,ТП-9959</t>
  </si>
  <si>
    <t xml:space="preserve"> АВ-0,4 Л-2 ТП-18 </t>
  </si>
  <si>
    <t>15,25 2022.12.29</t>
  </si>
  <si>
    <t>17,11 2022.12.29</t>
  </si>
  <si>
    <t>1,77</t>
  </si>
  <si>
    <t>ВЛ-0,4 Л-2 ТП-18</t>
  </si>
  <si>
    <t>ТП-240 с.Агиртамак</t>
  </si>
  <si>
    <t>17,00 2022.12.18</t>
  </si>
  <si>
    <t>19,45 2022.12.18</t>
  </si>
  <si>
    <t>АВ-0,4кВ Л-1 ТП-55</t>
  </si>
  <si>
    <t>20,40 2022.12.06</t>
  </si>
  <si>
    <t>21,41 2022.12.06</t>
  </si>
  <si>
    <t>23,34 2022.12.06</t>
  </si>
  <si>
    <t>00,02 2022.12.07</t>
  </si>
  <si>
    <t>19,45 2022.12.06</t>
  </si>
  <si>
    <t>23,15 2022.12.06</t>
  </si>
  <si>
    <t>21,04 2022.12.06</t>
  </si>
  <si>
    <t>21,56 2022.12.06</t>
  </si>
  <si>
    <t xml:space="preserve">1Т ТП-6 </t>
  </si>
  <si>
    <t>11,50 2022.12.22</t>
  </si>
  <si>
    <t>12,30 2022.12.22</t>
  </si>
  <si>
    <t>1Т ТП-6</t>
  </si>
  <si>
    <t>В-10 кВ Ф-387 РП Карамалы</t>
  </si>
  <si>
    <t>14,34 2022.12.14</t>
  </si>
  <si>
    <t>15,30 2022.12.14</t>
  </si>
  <si>
    <t>ТП-21Г, ТП-9069</t>
  </si>
  <si>
    <t>1Т ТП-87</t>
  </si>
  <si>
    <t>15,43 2022.12.14</t>
  </si>
  <si>
    <t>16,12 2022.12.14</t>
  </si>
  <si>
    <t>В-10 Ф-4 ПС Иглино тяга</t>
  </si>
  <si>
    <t>22,56 2022.12.11</t>
  </si>
  <si>
    <t>02,20 2022.12.12</t>
  </si>
  <si>
    <t>ВЛ-10 кВ Ф-4 ПС Иглино тяга</t>
  </si>
  <si>
    <t>ООО "Башкирэнерго"; Общество с ограниченной ответственностью "Сетевая компания" (ООО "Сетевая компания"</t>
  </si>
  <si>
    <t xml:space="preserve">АВ-0,4кВ Л-2 ТП-35   </t>
  </si>
  <si>
    <t>07,40 2022.12.07</t>
  </si>
  <si>
    <t>07,58 2022.12.07</t>
  </si>
  <si>
    <t>0,3</t>
  </si>
  <si>
    <t>ВЛ-0,4кВ Л-2</t>
  </si>
  <si>
    <t xml:space="preserve">АВ-0,4кВ Л-2 ТП-77   </t>
  </si>
  <si>
    <t>17,37 2022.12.22</t>
  </si>
  <si>
    <t>18,26 2022.12.22</t>
  </si>
  <si>
    <t>АВ-0,4кВ Л-4 ТП-60</t>
  </si>
  <si>
    <t>00,05 2022.12.19</t>
  </si>
  <si>
    <t>00,45 2022.12.19</t>
  </si>
  <si>
    <t>ВЛ-0,4кВ Л-4 ТП-60</t>
  </si>
  <si>
    <t>В-10 Ф-5 ПС Улу-теляк</t>
  </si>
  <si>
    <t>16,30 2022.12.18</t>
  </si>
  <si>
    <t>ВЛ-10 кВ Ф-5 ПС Улу-Теляк</t>
  </si>
  <si>
    <t>19,23 2022.12.22</t>
  </si>
  <si>
    <t>ф 5-05</t>
  </si>
  <si>
    <t>15,40 2022.12.25</t>
  </si>
  <si>
    <t>18,40 2022.12.25</t>
  </si>
  <si>
    <t>ТП 0.38 кВ ТП 36,198,4,104,191,26,111(Все ЛЭП ТП)</t>
  </si>
  <si>
    <t>опер. журнал от25.12.2022</t>
  </si>
  <si>
    <t>3.4.7.4</t>
  </si>
  <si>
    <t>4.11,4.12</t>
  </si>
  <si>
    <t>АВ-0,4кВ Л-5 ТП-4306</t>
  </si>
  <si>
    <t>05,30 2022.12.08</t>
  </si>
  <si>
    <t>06,30 2022.12.08</t>
  </si>
  <si>
    <t>ВЛ-0,4кВ Л-5 ТП-4306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</si>
  <si>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</si>
  <si>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</si>
  <si>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</si>
  <si>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</si>
  <si>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</si>
  <si>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</si>
  <si>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</si>
  <si>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</si>
  <si>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</si>
  <si>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</si>
  <si>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</si>
  <si>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Отключился АВ-0,4кВ Л-1 ТП-9015 (перегруз) включили</t>
  </si>
  <si>
    <t>Отключился АВ-0,4кВ Л-1 ТП-120 (перегруз) включили</t>
  </si>
  <si>
    <t>Отключился АВ-0,4кВ Л-3 ТП-6Г (перегруз) включили</t>
  </si>
  <si>
    <t>Обрыв ВЛ-0,4кВ Л-1 ТП-18 (износ) восстановили</t>
  </si>
  <si>
    <t>Отбитый АВ-0,4кВ Л-2,  проведен одноразовый РПВ</t>
  </si>
  <si>
    <t>Отключился АВ-0,4кВ Л-4 ТП-01749/2 (перегруз) включили, обнаружен плохой обжим наконечников отход.линии</t>
  </si>
  <si>
    <t>Жалоба на низкое напряжение в н.п Чесноковка,  обнаружена плохая опрессовка наконечников, перевели ПБВ на 5 положение</t>
  </si>
  <si>
    <t xml:space="preserve">Нагрев наконечника ф.В АВ-0,4кВ Л-2, произвели переопресовку </t>
  </si>
  <si>
    <t>Зубово</t>
  </si>
  <si>
    <t>Тавтиманово</t>
  </si>
  <si>
    <t>Улу-Теляк</t>
  </si>
  <si>
    <t>Акбердино</t>
  </si>
  <si>
    <t>Иглино</t>
  </si>
  <si>
    <t>Преображенский Булгаково</t>
  </si>
  <si>
    <t>Чесноковка</t>
  </si>
  <si>
    <t xml:space="preserve">Нагаево </t>
  </si>
  <si>
    <t>3.4.9.1</t>
  </si>
  <si>
    <t>4.16</t>
  </si>
  <si>
    <t xml:space="preserve">Отключение межсетевой организации </t>
  </si>
  <si>
    <t>Отключили для безопасности при тушении пожара жил.дома</t>
  </si>
  <si>
    <t>3.4.9.3</t>
  </si>
  <si>
    <t>4.9</t>
  </si>
  <si>
    <t>1</t>
  </si>
  <si>
    <t>Отключился АВ-0,4кВ Л-1 ТП-9073 (перегруз) включили</t>
  </si>
  <si>
    <t>Отключился АВ-0,4кВ Л-1 ТП-9015 (перегруз 295,256,257) включили</t>
  </si>
  <si>
    <t xml:space="preserve">Отбитый АВ-0,4кВ Л-2 ТП - 55 проведен одноразовый РПВ, </t>
  </si>
  <si>
    <t xml:space="preserve">Схлест проводов, увел. Габариты между верхними и нижними проводами оп.2  и оп.3 </t>
  </si>
  <si>
    <t>Кудеевский</t>
  </si>
  <si>
    <t>Оборван провод ВЛ-0,4кВ Л-1 ТП-7</t>
  </si>
  <si>
    <t>Отключился АВ-0,4кВ Л-5 ТП-01749/2 (перегруз) включили, обнаружен плохой обжим наконечников отход.линии. Переопресовка</t>
  </si>
  <si>
    <t>Осоргино</t>
  </si>
  <si>
    <t>Отключился АВ-0,4кВ Л-1 ТП-4307 (перегруз 265А) включили</t>
  </si>
  <si>
    <t>Отключился АВ-0,4кВ Л-1 ТП-9081 (перегруз 260А) включили</t>
  </si>
  <si>
    <t>Отключился АВ-0,4кВ Л-2, Л-3 ТП-9559 (перегруз) включили</t>
  </si>
  <si>
    <t>Отключился АВ-0,4кВ Л-1 ТП-114 (перегруз 320А) включили</t>
  </si>
  <si>
    <t>Дорогино</t>
  </si>
  <si>
    <t xml:space="preserve">Нагрев наконечника  АВ-0,4кВ Л-1 ТП-9812, произвели переопресовку </t>
  </si>
  <si>
    <t>Отключился АВ-0,4кВ Л-3/1 ТП-9999 (перегруз 250, 370, 310А) включили</t>
  </si>
  <si>
    <t>Отключился АВ-0,4кВ Л-2 ТП-9015 включили</t>
  </si>
  <si>
    <t>На опоре №1 обнаружен дефектный прокалывающий зажим, Заменили</t>
  </si>
  <si>
    <t>Обрыв провода Л-1 ТП-63</t>
  </si>
  <si>
    <t>14,20 2022.12.11</t>
  </si>
  <si>
    <t>3.4.10</t>
  </si>
  <si>
    <t>4.11</t>
  </si>
  <si>
    <t>Обнаружена обгоревшая кошка</t>
  </si>
  <si>
    <t>Отключился АВ-0,4кВ Л-3 ТП-9070 (перегруз) включили</t>
  </si>
  <si>
    <t>Повреждение концевой муфты н_А КЛ-10</t>
  </si>
  <si>
    <t>обнаружен отгоревший прокалывающий зажим, Заменили</t>
  </si>
  <si>
    <t>Неотложная заявка на вывод в ремонт для переключения ПБВ</t>
  </si>
  <si>
    <t>Неотложная заявка на вывод в ремонт для переключения ПБВ, но обнаружили повреждение изолятора на РТП-59, включили обратно</t>
  </si>
  <si>
    <t>Перекрытие на РТП-59, заменили изолятор</t>
  </si>
  <si>
    <t xml:space="preserve">Наумовка </t>
  </si>
  <si>
    <t>Слетел изолятор Л-2 ТП 2589</t>
  </si>
  <si>
    <t xml:space="preserve">Отключение межсетевой организации, падение дерева ВЛ-10кВ Ф-17 ПС Авдон </t>
  </si>
  <si>
    <t>09,17 2022.12.20</t>
  </si>
  <si>
    <t>Перегруз</t>
  </si>
  <si>
    <t>Авдон</t>
  </si>
  <si>
    <t>05,32 2022.12.22</t>
  </si>
  <si>
    <t>06,26 2022.12.22</t>
  </si>
  <si>
    <t>Повреждение изолятора ф.В на оп.109 ВЛ-10кВ Ф-16 ПС Нагаево</t>
  </si>
  <si>
    <t>Шамонино</t>
  </si>
  <si>
    <t>Перекрытие ПК-10 в ТП-9559</t>
  </si>
  <si>
    <t>Обрвы провода ВЛ-0,4 кВ Л-1 ТП-76</t>
  </si>
  <si>
    <t xml:space="preserve">Улу Теляк </t>
  </si>
  <si>
    <t>Отгорел шлейф на ф.С на оп.5 ВЛ-0,4 кВ Л-2 ТП-2146</t>
  </si>
  <si>
    <t>Б.Куганак</t>
  </si>
  <si>
    <t>01,04 2022.12.23</t>
  </si>
  <si>
    <t>14,44 2022.12.24</t>
  </si>
  <si>
    <t>Произвели монтаж распорок на ВЛ-0,4 кВ Л-2 ТП-2146 в пролете оп. 4-5</t>
  </si>
  <si>
    <t>Падение ДКР на ВЛ-10кВ Ф-18 ПС Авдон в охраной зоне (на балансе ГУП РЭС РБ)</t>
  </si>
  <si>
    <t xml:space="preserve">Авдон </t>
  </si>
  <si>
    <t>Отключился АВ-0,4кВ Л-3 ТП-70 (перегруз) включили</t>
  </si>
  <si>
    <t>Обрыв  провода ВЛ-0,4кВ Л-2 ТП-99 в пролете оп.3-4</t>
  </si>
  <si>
    <t>Иглино Алаторка</t>
  </si>
  <si>
    <t>Отключился АВ-0,4кВ Л-4 ТП-70 (перегруз) включили</t>
  </si>
  <si>
    <t>Отключился АВ-0,4кВ Л-3 ТП-70 (перегруз) заменили автомат</t>
  </si>
  <si>
    <t>Отключился АВ-0,4кВ Л-4 ТП-9081 (перегруз) включили</t>
  </si>
  <si>
    <t>ВЛ-0,4кВ Л-2 ТП-9958</t>
  </si>
  <si>
    <t>Отгорел шлейф</t>
  </si>
  <si>
    <t>Отключился АВ-0,4кВ Л-1, Л-2 ТП-9246 (перегруз) включили</t>
  </si>
  <si>
    <t>Отгорел Р-1Т, установили шунт</t>
  </si>
  <si>
    <t>Провис провода, произвели перетяжку проводов</t>
  </si>
  <si>
    <t>Отключился АВ-0,4кВ Л-2 ТП-9080 (перегруз) включили</t>
  </si>
  <si>
    <t xml:space="preserve">Обрыв провода </t>
  </si>
  <si>
    <t>Отгорел Р-1 Т ф.С</t>
  </si>
  <si>
    <t>Отключился АВ-0,4кВ Л-5 ТП-4306 (перегруз) включили</t>
  </si>
  <si>
    <t>Перекрытие ПН-10</t>
  </si>
  <si>
    <t>Перекрытие ПК-10</t>
  </si>
  <si>
    <t>Отключился АВ-0,4кВ Л-2,3 ТП-9559 (перегруз) включили</t>
  </si>
  <si>
    <t>Отключился АВ-0,4кВ Л-3 ТП-9559 (перегруз) включили</t>
  </si>
  <si>
    <t>Отключили для перераспределения нагрузок на новое ТП</t>
  </si>
  <si>
    <t>20,36 2022.12.18</t>
  </si>
  <si>
    <t>10,45 2022.12.19</t>
  </si>
  <si>
    <t>Отключился АВ-0,4кВ Л-4 ТП-60 (перегруз) включили</t>
  </si>
  <si>
    <t>Искрение проводов, перетяжка проводов</t>
  </si>
  <si>
    <t>05,06 2022.12.21</t>
  </si>
  <si>
    <t>Произвели протяжку шпильки трансформатора</t>
  </si>
  <si>
    <t>04,36 2022.12.24</t>
  </si>
  <si>
    <t>Обрвы провода</t>
  </si>
  <si>
    <t>ЗЗ</t>
  </si>
  <si>
    <t>Неселективная защита РЗиА при отключении Ф-17 ПС Авдон</t>
  </si>
  <si>
    <t>05,54 2022.12.24</t>
  </si>
  <si>
    <t>00,00 2022.12.29</t>
  </si>
  <si>
    <t>Обрыв провода</t>
  </si>
  <si>
    <t xml:space="preserve"> ПО "СЭС" ГУП "РЭС" РБ</t>
  </si>
  <si>
    <t>ПО "ЮЭС" ГУП РЭС РБ</t>
  </si>
  <si>
    <t>0</t>
  </si>
  <si>
    <t>П</t>
  </si>
  <si>
    <t xml:space="preserve">ВЛ-10кВ Ф - 387 РП Карамалы </t>
  </si>
  <si>
    <t>14,50 2022.12.01</t>
  </si>
  <si>
    <t>17,38 2022.12.01</t>
  </si>
  <si>
    <t>ТП - 114 Ф-5 ПС Иглино</t>
  </si>
  <si>
    <t>10,30 2022.12.02</t>
  </si>
  <si>
    <t>11,05 2022.12.02</t>
  </si>
  <si>
    <t>ВЛ-0,4 кВ ТП-05263</t>
  </si>
  <si>
    <t>10,50 2022.12.02</t>
  </si>
  <si>
    <t>11,48 2022.12.02</t>
  </si>
  <si>
    <t>КВЛ-10кВ Ф-88-12 уч. от РС-2406-РС-2408</t>
  </si>
  <si>
    <t>10,45 2022.12.02</t>
  </si>
  <si>
    <t>13,37 2022.12.02</t>
  </si>
  <si>
    <t>ВЛ-0,4 кВ Л-2 ТП-96 Ф-7 ПС Иглино</t>
  </si>
  <si>
    <t>10,09 2022.12.05</t>
  </si>
  <si>
    <t>12,34 2022.12.05</t>
  </si>
  <si>
    <t>ВЛ-0,4 кВ Л-1 ТП-45 Ф-7 ПС Тавтиманово</t>
  </si>
  <si>
    <t>11,44 2022.12.06</t>
  </si>
  <si>
    <t>15,50 2022.12.06</t>
  </si>
  <si>
    <t>12,52 2022.12.08</t>
  </si>
  <si>
    <t>13,10 2022.12.08</t>
  </si>
  <si>
    <t>ВЛ - 0,4 кВ Л-1 ТП-4320</t>
  </si>
  <si>
    <t>ВЛ - 0,4 кВ Л-2 ТП-б/н</t>
  </si>
  <si>
    <t>13,23 2022.12.08</t>
  </si>
  <si>
    <t>13,42 2022.12.08</t>
  </si>
  <si>
    <t>ТП-9069, ТП-19Г, ТП-20Г, ТП-9070, ТП-18Г, ТП-9073, ТП-9079, ТП-01693, ТП-9081</t>
  </si>
  <si>
    <t>ВЛ-0,4 кВ Л-1</t>
  </si>
  <si>
    <t>ТП - 9958 Ф-16 ПС Нагаево</t>
  </si>
  <si>
    <t>14,52 2022.12.10</t>
  </si>
  <si>
    <t>15,05 2022.12.10</t>
  </si>
  <si>
    <t>ТП - 9959 Ф-16 ПС Нагаево</t>
  </si>
  <si>
    <t>14,25 2022.12.10</t>
  </si>
  <si>
    <t>14,34 2022.12.10</t>
  </si>
  <si>
    <t>ТП - 9559 Ф-8 ПС Нагаево</t>
  </si>
  <si>
    <t>ВЛ - 10 кВ Ф-5 ПС Иглино</t>
  </si>
  <si>
    <t>01,01 2022.12.12</t>
  </si>
  <si>
    <t>01,12 2022.12.12</t>
  </si>
  <si>
    <t>ВЛ - 0,4 кВ Л-2 ТП-72 Ф-8ПС Иглино</t>
  </si>
  <si>
    <t>14,03 2022.12.12</t>
  </si>
  <si>
    <t>16,11 2022.12.12</t>
  </si>
  <si>
    <t>ВЛ - 10 кВ Ф-4 ПС Иглино</t>
  </si>
  <si>
    <t>17,56 2022.12.13</t>
  </si>
  <si>
    <t>20,10 2022.12.13</t>
  </si>
  <si>
    <t>КЛ - 10 кВ Ф-31 РП - ЛПДС</t>
  </si>
  <si>
    <t>11,52 2022.12.14</t>
  </si>
  <si>
    <t>13,23 2022.12.14</t>
  </si>
  <si>
    <t>ТП - 111, ТП - 112.</t>
  </si>
  <si>
    <t>12,05 2022.12.14</t>
  </si>
  <si>
    <t>16,14 2022.12.14</t>
  </si>
  <si>
    <t>13,05 2022.12.15</t>
  </si>
  <si>
    <t>16,54 2022.12.15</t>
  </si>
  <si>
    <t>ТП - 9285, ТП-Д/С, ТП-9237</t>
  </si>
  <si>
    <t>ВЛ - 10 кВ Ф-13, Ф-14 ПС Булгаково</t>
  </si>
  <si>
    <t>ВЛ - 0,4 кВ Л-1 ТП - 1300</t>
  </si>
  <si>
    <t>13,59 2022.12.15</t>
  </si>
  <si>
    <t>14,41 2022.12.15</t>
  </si>
  <si>
    <t>10,27 2022.12.16</t>
  </si>
  <si>
    <t>14,21 2022.12.16</t>
  </si>
  <si>
    <t>ТП-45, ТП-18, ТП-64</t>
  </si>
  <si>
    <t>ВЛ - 10 кВ Ф - 7 ПС Тавтиманово уч. за РС - 712</t>
  </si>
  <si>
    <t>ООО Сетевая компания</t>
  </si>
  <si>
    <t>ВЛ - 6 кВ Ф-19 ПС Порошковая-Хрипуновский</t>
  </si>
  <si>
    <t>13,00 2022.12.19</t>
  </si>
  <si>
    <t>16,45 2022.12.19</t>
  </si>
  <si>
    <t>ООО Башкирэнерго</t>
  </si>
  <si>
    <t>ТП - 2147, ТП - 2159</t>
  </si>
  <si>
    <t>КТП -9559/1 Ф-8 ПС Нагаево</t>
  </si>
  <si>
    <t>14,25 2022.12.21</t>
  </si>
  <si>
    <t>16,14 2022.12.21</t>
  </si>
  <si>
    <t>КТП-9073 Ф-388 РП-Карамалы</t>
  </si>
  <si>
    <t>11,30 2022.12.21</t>
  </si>
  <si>
    <t>12,20 2022.12.21</t>
  </si>
  <si>
    <t>10,24 2022.12.24</t>
  </si>
  <si>
    <t>10,55 2022.12.24</t>
  </si>
  <si>
    <t xml:space="preserve">КТП-9956 Ф-16 ПС Нагаево </t>
  </si>
  <si>
    <t>ВЛ-10кВ Ф-18 ПС Авдон уч. за РС-1849</t>
  </si>
  <si>
    <t>12,24 2022.12.28</t>
  </si>
  <si>
    <t>ВЛ - 0,4 кВ Л-3 ТП - 6Г Ф-8 ПС Иглино</t>
  </si>
  <si>
    <t>13,32 2022.12.28</t>
  </si>
  <si>
    <t>14,32 2022.12.28</t>
  </si>
  <si>
    <t>12,25 2022.12.14</t>
  </si>
  <si>
    <t>15,42 2022.12.14</t>
  </si>
  <si>
    <t>12,35 2022.12.13</t>
  </si>
  <si>
    <t>14,20 2022.12.13</t>
  </si>
  <si>
    <t>ТП-61 Ф-344 ПС Старо-Кубово</t>
  </si>
  <si>
    <t>14,52 2022.12.06</t>
  </si>
  <si>
    <t>ТП-11 Ф-5 ПС Иглино</t>
  </si>
  <si>
    <t>14,05 2022.12.06</t>
  </si>
  <si>
    <t>14,42 2022.12.06</t>
  </si>
  <si>
    <t>ТП-10 Ф-5 ПС Иглино</t>
  </si>
  <si>
    <t>10,23 2022.12.06</t>
  </si>
  <si>
    <t>11,34 2022.12.06</t>
  </si>
  <si>
    <t>ВЛ-0,4 кВ Л-2 ТП-18 Ф-7 ПС Тавтиманово</t>
  </si>
  <si>
    <t>12,50 2022.12.06</t>
  </si>
  <si>
    <t>13,37 2022.12.06</t>
  </si>
  <si>
    <t>ТП-21Г</t>
  </si>
  <si>
    <t>ТП-4, ТП-69, ТП-65, ТП-102, ТП-177, ТП-12Г, ТП-9Г, ТП-38, ТП-5, ТП-91, ТП-116, ТП-70, ТП-29, ТП-11Г, ТП-98, ТП-1Г</t>
  </si>
  <si>
    <t>ООО Башкирэнерго; ООО Сетевая компания</t>
  </si>
  <si>
    <t>ТП-10,ТП-11, ТП-103,ТП-79,ТП-41, ТП-114, ТП-101,ТП-52, ТП-74,ТП-40, ТП-36,ТП-13,ТП-9,ТП-58,ТП-100,ТП-78,ТП-7,ТП-12,ТП-86,ТП-87, ТП-6,ТП-126</t>
  </si>
  <si>
    <t>16,08 2022.12.28</t>
  </si>
  <si>
    <t>ТП-9520</t>
  </si>
  <si>
    <t>ТП-46, ТП-71</t>
  </si>
  <si>
    <t>ТП-105, ТП-57, ТП-76, ТП-31</t>
  </si>
  <si>
    <t>ТП-15, ТП-121, ТП-50</t>
  </si>
  <si>
    <t>ООО "Башкирэнерго"; Электрические сети г. Уфа</t>
  </si>
  <si>
    <t>ПО "СЭС" ГУП "РЭС" РБ</t>
  </si>
  <si>
    <t>ТП 6/0,4кВ №1225 РУ-0,4кВ Iс.ш. Т-1</t>
  </si>
  <si>
    <t>09:00 2022.12.02</t>
  </si>
  <si>
    <t>11:10 2022.12.02</t>
  </si>
  <si>
    <t xml:space="preserve">КТП 6/0,4кВ №1321 РУ-6кВ </t>
  </si>
  <si>
    <t>13:30 2022.12.02</t>
  </si>
  <si>
    <t>14:45 2022.12.02</t>
  </si>
  <si>
    <t>КТП 6/0,4кВ №0122 РУ-0,4кВ ф.ул.Юная</t>
  </si>
  <si>
    <t>11:32 2022.12.05</t>
  </si>
  <si>
    <t>11:38 2022.12.05</t>
  </si>
  <si>
    <t>14:30 2022.12.07</t>
  </si>
  <si>
    <t>13:30 2022.12.07</t>
  </si>
  <si>
    <t>ТП 6/0,4кВ №319 РУ-0,4кВ Т-1,Т-2</t>
  </si>
  <si>
    <t>КТП-1521</t>
  </si>
  <si>
    <t>13:10 2022.12.07</t>
  </si>
  <si>
    <t>10:25 2022.12.07</t>
  </si>
  <si>
    <t>ВЛ-6кВ ф-4105 ПС Причал</t>
  </si>
  <si>
    <t>4.12</t>
  </si>
  <si>
    <t>3.4.13</t>
  </si>
  <si>
    <t>Акт №69 от 06.12.2022</t>
  </si>
  <si>
    <t xml:space="preserve"> ТП-2804,ТП-2805,ТП-2806,ТП-2807,ТП-2811,ТП-2812 1секция</t>
  </si>
  <si>
    <t>20:04 2022.12.06</t>
  </si>
  <si>
    <t>19:28 2022.12.06</t>
  </si>
  <si>
    <t>ТП-8220</t>
  </si>
  <si>
    <t>15:21 2022.12.06</t>
  </si>
  <si>
    <t>15:14 2022.12.06</t>
  </si>
  <si>
    <t>ВЛ 6кВ ф -10 ПС Строительная</t>
  </si>
  <si>
    <t>ВЛ-6кВ ф-691-05 п/с Груздевка,КТП-5162п</t>
  </si>
  <si>
    <t>13:46 2022.12.10</t>
  </si>
  <si>
    <t>11:30 2022.12.10</t>
  </si>
  <si>
    <t>ВЛ-6кВ ф-691-05 ПС Груздевка</t>
  </si>
  <si>
    <t xml:space="preserve">ВЛ </t>
  </si>
  <si>
    <t>10:20 2022.12.10</t>
  </si>
  <si>
    <t>09:00 2022.12.10</t>
  </si>
  <si>
    <t>10:22 2022.12.09</t>
  </si>
  <si>
    <t>10:10 2022.12.09</t>
  </si>
  <si>
    <t>КЛ-0,4кВ ф.ул.Энергетиков ж/д 9В с ТП-0113</t>
  </si>
  <si>
    <t>14:50 2022.12.09</t>
  </si>
  <si>
    <t>13:55 2022.12.09</t>
  </si>
  <si>
    <t>ТП 6/0,4кВ №0122 РУ-0,4кВ  Т-1,Т-2</t>
  </si>
  <si>
    <t>14:55 2022.12.08</t>
  </si>
  <si>
    <t>14:00 2022.12.08</t>
  </si>
  <si>
    <t>ТП 6/0,4кВ №324 РУ-0,4кВ  Т-1,Т-2</t>
  </si>
  <si>
    <t>ВЛ-6кВ ф-691-12 п/с Груздевка,КТП-5161п</t>
  </si>
  <si>
    <t>13:28 2022.12.12</t>
  </si>
  <si>
    <t>13:23 2022.12.12</t>
  </si>
  <si>
    <t>ВЛ-6кВ ф-691-12 ПС Груздевка</t>
  </si>
  <si>
    <t>15:15 2022.12.16</t>
  </si>
  <si>
    <t>10:20 2022.12.16</t>
  </si>
  <si>
    <t xml:space="preserve">ВЛ-6 кВ ф.№8 ПС Касево 35/6кВ </t>
  </si>
  <si>
    <t>КТП-042,КТП-044</t>
  </si>
  <si>
    <t>10:00 2022.12.16</t>
  </si>
  <si>
    <t>09:48 2022.12.16</t>
  </si>
  <si>
    <t>ВЛ-6кВ ф.6 ПС 35/10кВ Южно-Чувалкипово Давлекановский р-н, с.Аюханово</t>
  </si>
  <si>
    <t>10:35 2022.12.15</t>
  </si>
  <si>
    <t>09:30 2022.12.15</t>
  </si>
  <si>
    <t xml:space="preserve">ТП 6/0,4кВ №1218 РУ-6кВ </t>
  </si>
  <si>
    <t xml:space="preserve">ВЛ-0,4кВ ф.ул.Ленина с.Николо-Березовка с ТП 8009 </t>
  </si>
  <si>
    <t>12:30 2022.12.17</t>
  </si>
  <si>
    <t>13:10 2022.12.17</t>
  </si>
  <si>
    <t>ВЛ-6кВ ф-0329 ПС Кызыл Буляк</t>
  </si>
  <si>
    <t>18:51 2022.12.18</t>
  </si>
  <si>
    <t>19:16 2022.12.18</t>
  </si>
  <si>
    <t>ТП-6835,ТП-6834</t>
  </si>
  <si>
    <t>ВЛ-0,4кВ ф.Общежитие с.Ким Альшеевский р-н с ТП 1816</t>
  </si>
  <si>
    <t>14:30 2022.12.19</t>
  </si>
  <si>
    <t>14:55 2022.12.19</t>
  </si>
  <si>
    <t>ВЛ-0,4кВ ф.ул.Рябиновая с.Агиртамак с КТП-259</t>
  </si>
  <si>
    <t>17:30 2022.12.19</t>
  </si>
  <si>
    <t>17:50 2022.12.19</t>
  </si>
  <si>
    <t>10:30 2022.12.20</t>
  </si>
  <si>
    <t>10:05 2022.12.20</t>
  </si>
  <si>
    <t>ТП 6/0,4кВ №5004 РУ-0,4кВ ф.ул. Ленина ж/д 11 подъезд №2</t>
  </si>
  <si>
    <t>11:00 2022.12.23</t>
  </si>
  <si>
    <t>10:00 2022.12.23</t>
  </si>
  <si>
    <t xml:space="preserve">КТП 6/0,4кВ №0520 РУ-0,4кВ </t>
  </si>
  <si>
    <t>12:00 2022.12.23</t>
  </si>
  <si>
    <t>09:30 2022.12.23</t>
  </si>
  <si>
    <t>КЛ-0,4кВ ф.ул.Строителей ж/д 65А (Школа искуств) С РП-1</t>
  </si>
  <si>
    <t xml:space="preserve">КТП 6/0,4кВ №503 РУ-0,4кВ </t>
  </si>
  <si>
    <t>15:00 2022.12.26</t>
  </si>
  <si>
    <t>15:25 2022.12.26</t>
  </si>
  <si>
    <t xml:space="preserve">КТП 6/0,4кВ №806 РУ-0,4кВ </t>
  </si>
  <si>
    <t>09:45 2022.12.27</t>
  </si>
  <si>
    <t>14:50 2022.12.27</t>
  </si>
  <si>
    <t xml:space="preserve">КТП 6/0,4кВ №510 РУ-0,4кВ </t>
  </si>
  <si>
    <t>15:00 2022.12.28</t>
  </si>
  <si>
    <t>16:20 2022.12.28</t>
  </si>
  <si>
    <t xml:space="preserve">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</si>
</sst>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sz val="11"/>
      <color rgb="FFFF0000"/>
      <name val="Arial Narrow"/>
    </font>
    <font>
      <i/>
      <sz val="11"/>
      <color rgb="FF000000"/>
      <name val="Calibri"/>
    </font>
    <font>
      <sz val="14"/>
      <color rgb="FF000000"/>
      <name val="Calibri"/>
      <family val="2"/>
      <charset val="204"/>
    </font>
    <font>
      <sz val="14"/>
      <color rgb="FF000000"/>
      <name val="Arial Narrow"/>
      <family val="2"/>
      <charset val="204"/>
    </font>
    <font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2"/>
      <name val="Arial Narrow"/>
      <family val="2"/>
      <charset val="204"/>
    </font>
    <font>
      <sz val="12"/>
      <color rgb="FFFF0000"/>
      <name val="Arial Narrow"/>
      <family val="2"/>
      <charset val="204"/>
    </font>
    <font>
      <i/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2" borderId="0"/>
    <xf numFmtId="0" fontId="12" fillId="2" borderId="0"/>
  </cellStyleXfs>
  <cellXfs count="183"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/>
    <xf numFmtId="0" fontId="0" fillId="2" borderId="0" xfId="0" applyFill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textRotation="90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/>
    <xf numFmtId="0" fontId="6" fillId="0" borderId="16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49" fontId="6" fillId="3" borderId="16" xfId="0" applyNumberFormat="1" applyFont="1" applyFill="1" applyBorder="1" applyAlignment="1">
      <alignment horizontal="center" vertical="center" wrapText="1"/>
    </xf>
    <xf numFmtId="49" fontId="6" fillId="3" borderId="18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textRotation="90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textRotation="90" wrapText="1"/>
    </xf>
    <xf numFmtId="0" fontId="10" fillId="0" borderId="36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textRotation="90" wrapText="1"/>
    </xf>
    <xf numFmtId="0" fontId="10" fillId="0" borderId="38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39" xfId="0" applyFont="1" applyFill="1" applyBorder="1" applyAlignment="1">
      <alignment horizontal="center" vertical="center" textRotation="90" wrapText="1"/>
    </xf>
    <xf numFmtId="0" fontId="10" fillId="0" borderId="40" xfId="0" applyFont="1" applyFill="1" applyBorder="1" applyAlignment="1">
      <alignment horizontal="center" vertical="center" textRotation="90" wrapText="1"/>
    </xf>
    <xf numFmtId="0" fontId="10" fillId="0" borderId="41" xfId="0" applyFont="1" applyFill="1" applyBorder="1" applyAlignment="1">
      <alignment horizontal="center" vertical="center" textRotation="90" wrapText="1"/>
    </xf>
    <xf numFmtId="0" fontId="10" fillId="0" borderId="42" xfId="0" applyFont="1" applyFill="1" applyBorder="1" applyAlignment="1">
      <alignment horizontal="center" vertical="center" textRotation="90" wrapText="1"/>
    </xf>
    <xf numFmtId="0" fontId="10" fillId="0" borderId="42" xfId="0" applyFont="1" applyFill="1" applyBorder="1" applyAlignment="1">
      <alignment horizontal="center" vertical="center" textRotation="90" wrapText="1"/>
    </xf>
    <xf numFmtId="0" fontId="10" fillId="0" borderId="43" xfId="0" applyFont="1" applyFill="1" applyBorder="1" applyAlignment="1">
      <alignment horizontal="center" vertical="center" textRotation="90" wrapText="1"/>
    </xf>
    <xf numFmtId="0" fontId="10" fillId="0" borderId="45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0" fillId="0" borderId="2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3" fillId="5" borderId="17" xfId="0" applyNumberFormat="1" applyFont="1" applyFill="1" applyBorder="1" applyAlignment="1" applyProtection="1">
      <alignment horizontal="center" vertical="center" wrapText="1"/>
    </xf>
    <xf numFmtId="49" fontId="10" fillId="4" borderId="17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2" fontId="10" fillId="5" borderId="17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49" fontId="17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2" borderId="17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/>
    <cellStyle name="Обычный 2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998"/>
  <sheetViews>
    <sheetView topLeftCell="A7" zoomScale="70" zoomScaleNormal="70" workbookViewId="0">
      <selection activeCell="A122" sqref="A122:XFD122"/>
    </sheetView>
  </sheetViews>
  <sheetFormatPr defaultRowHeight="16.5" x14ac:dyDescent="0.3"/>
  <cols>
    <col min="1" max="1" width="6.85546875" style="1" customWidth="1"/>
    <col min="2" max="2" width="18.28515625" style="1" customWidth="1"/>
    <col min="3" max="3" width="9.140625" style="1" customWidth="1"/>
    <col min="4" max="4" width="32" style="1" customWidth="1"/>
    <col min="5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10" max="10" width="22.42578125" customWidth="1"/>
  </cols>
  <sheetData>
    <row r="1" spans="1:29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Q1" s="10" t="s">
        <v>1</v>
      </c>
      <c r="R1" s="11" t="s">
        <v>2</v>
      </c>
      <c r="S1" s="10">
        <v>2022</v>
      </c>
      <c r="T1" t="s">
        <v>3</v>
      </c>
      <c r="W1" s="5"/>
      <c r="X1" s="5"/>
      <c r="Y1" s="5"/>
      <c r="Z1" s="5"/>
      <c r="AA1" s="5"/>
    </row>
    <row r="2" spans="1:29" ht="15" x14ac:dyDescent="0.25">
      <c r="A2" s="64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W2" s="5"/>
      <c r="X2" s="5"/>
      <c r="Y2" s="5"/>
      <c r="Z2" s="5"/>
      <c r="AA2" s="5"/>
    </row>
    <row r="3" spans="1:29" ht="15" x14ac:dyDescent="0.25">
      <c r="A3" s="78" t="s">
        <v>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3"/>
      <c r="V3" s="3"/>
      <c r="W3" s="3"/>
      <c r="X3" s="3"/>
      <c r="Y3" s="3"/>
      <c r="Z3" s="3"/>
      <c r="AA3" s="3"/>
    </row>
    <row r="4" spans="1:29" ht="32.25" customHeight="1" x14ac:dyDescent="0.25">
      <c r="A4" s="69" t="s">
        <v>6</v>
      </c>
      <c r="B4" s="70"/>
      <c r="C4" s="70"/>
      <c r="D4" s="70"/>
      <c r="E4" s="70"/>
      <c r="F4" s="70"/>
      <c r="G4" s="70"/>
      <c r="H4" s="70"/>
      <c r="I4" s="71"/>
      <c r="J4" s="70" t="s">
        <v>7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1"/>
      <c r="W4" s="67" t="s">
        <v>8</v>
      </c>
      <c r="X4" s="72" t="s">
        <v>9</v>
      </c>
      <c r="Y4" s="73"/>
      <c r="Z4" s="74"/>
      <c r="AA4" s="65" t="s">
        <v>10</v>
      </c>
    </row>
    <row r="5" spans="1:29" ht="171.75" customHeight="1" x14ac:dyDescent="0.25">
      <c r="A5" s="67" t="s">
        <v>11</v>
      </c>
      <c r="B5" s="67" t="s">
        <v>12</v>
      </c>
      <c r="C5" s="67" t="s">
        <v>13</v>
      </c>
      <c r="D5" s="67" t="s">
        <v>14</v>
      </c>
      <c r="E5" s="67" t="s">
        <v>15</v>
      </c>
      <c r="F5" s="67" t="s">
        <v>16</v>
      </c>
      <c r="G5" s="67" t="s">
        <v>17</v>
      </c>
      <c r="H5" s="67" t="s">
        <v>18</v>
      </c>
      <c r="I5" s="67" t="s">
        <v>19</v>
      </c>
      <c r="J5" s="65" t="s">
        <v>20</v>
      </c>
      <c r="K5" s="67" t="s">
        <v>21</v>
      </c>
      <c r="L5" s="67" t="s">
        <v>22</v>
      </c>
      <c r="M5" s="69" t="s">
        <v>23</v>
      </c>
      <c r="N5" s="70"/>
      <c r="O5" s="70"/>
      <c r="P5" s="70"/>
      <c r="Q5" s="70"/>
      <c r="R5" s="70"/>
      <c r="S5" s="70"/>
      <c r="T5" s="70"/>
      <c r="U5" s="71"/>
      <c r="V5" s="67" t="s">
        <v>24</v>
      </c>
      <c r="W5" s="68"/>
      <c r="X5" s="75"/>
      <c r="Y5" s="76"/>
      <c r="Z5" s="77"/>
      <c r="AA5" s="66"/>
    </row>
    <row r="6" spans="1:29" ht="63.7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6"/>
      <c r="K6" s="68"/>
      <c r="L6" s="68"/>
      <c r="M6" s="67" t="s">
        <v>25</v>
      </c>
      <c r="N6" s="69" t="s">
        <v>26</v>
      </c>
      <c r="O6" s="70"/>
      <c r="P6" s="71"/>
      <c r="Q6" s="69" t="s">
        <v>27</v>
      </c>
      <c r="R6" s="70"/>
      <c r="S6" s="70"/>
      <c r="T6" s="71"/>
      <c r="U6" s="67" t="s">
        <v>28</v>
      </c>
      <c r="V6" s="68"/>
      <c r="W6" s="68"/>
      <c r="X6" s="67" t="s">
        <v>29</v>
      </c>
      <c r="Y6" s="67" t="s">
        <v>30</v>
      </c>
      <c r="Z6" s="67" t="s">
        <v>31</v>
      </c>
      <c r="AA6" s="66"/>
    </row>
    <row r="7" spans="1:29" ht="71.2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6"/>
      <c r="K7" s="68"/>
      <c r="L7" s="68"/>
      <c r="M7" s="68"/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68"/>
      <c r="V7" s="68"/>
      <c r="W7" s="68"/>
      <c r="X7" s="68"/>
      <c r="Y7" s="68"/>
      <c r="Z7" s="68"/>
      <c r="AA7" s="66"/>
    </row>
    <row r="8" spans="1:29" ht="17.25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</row>
    <row r="9" spans="1:29" s="8" customFormat="1" ht="39" hidden="1" customHeight="1" x14ac:dyDescent="0.25">
      <c r="A9" s="9">
        <v>521</v>
      </c>
      <c r="B9" s="9" t="s">
        <v>39</v>
      </c>
      <c r="C9" s="9" t="s">
        <v>40</v>
      </c>
      <c r="D9" s="9" t="s">
        <v>41</v>
      </c>
      <c r="E9" s="9" t="s">
        <v>42</v>
      </c>
      <c r="F9" s="9" t="s">
        <v>43</v>
      </c>
      <c r="G9" s="9" t="s">
        <v>44</v>
      </c>
      <c r="H9" s="9" t="s">
        <v>45</v>
      </c>
      <c r="I9" s="9">
        <v>0.3</v>
      </c>
      <c r="J9" s="9" t="s">
        <v>46</v>
      </c>
      <c r="K9" s="9"/>
      <c r="L9" s="9"/>
      <c r="M9" s="9">
        <v>50</v>
      </c>
      <c r="N9" s="9">
        <v>0</v>
      </c>
      <c r="O9" s="9">
        <v>0</v>
      </c>
      <c r="P9" s="9">
        <v>50</v>
      </c>
      <c r="Q9" s="9">
        <v>0</v>
      </c>
      <c r="R9" s="9">
        <v>0</v>
      </c>
      <c r="S9" s="9">
        <v>0</v>
      </c>
      <c r="T9" s="9">
        <v>50</v>
      </c>
      <c r="U9" s="9">
        <v>0</v>
      </c>
      <c r="V9" s="9">
        <v>173.55</v>
      </c>
      <c r="W9" s="9"/>
      <c r="X9" s="9"/>
      <c r="Y9" s="9"/>
      <c r="Z9" s="9"/>
      <c r="AA9" s="9">
        <v>0</v>
      </c>
      <c r="AB9" s="7"/>
      <c r="AC9" s="7"/>
    </row>
    <row r="10" spans="1:29" s="8" customFormat="1" ht="39" hidden="1" customHeight="1" x14ac:dyDescent="0.25">
      <c r="A10" s="9">
        <v>522</v>
      </c>
      <c r="B10" s="9" t="s">
        <v>39</v>
      </c>
      <c r="C10" s="9" t="s">
        <v>40</v>
      </c>
      <c r="D10" s="9" t="s">
        <v>47</v>
      </c>
      <c r="E10" s="9" t="s">
        <v>42</v>
      </c>
      <c r="F10" s="9" t="s">
        <v>48</v>
      </c>
      <c r="G10" s="9" t="s">
        <v>49</v>
      </c>
      <c r="H10" s="9" t="s">
        <v>45</v>
      </c>
      <c r="I10" s="9">
        <v>1.083</v>
      </c>
      <c r="J10" s="9" t="s">
        <v>50</v>
      </c>
      <c r="K10" s="9"/>
      <c r="L10" s="9"/>
      <c r="M10" s="9">
        <v>38</v>
      </c>
      <c r="N10" s="9">
        <v>0</v>
      </c>
      <c r="O10" s="9">
        <v>0</v>
      </c>
      <c r="P10" s="9">
        <v>38</v>
      </c>
      <c r="Q10" s="9">
        <v>0</v>
      </c>
      <c r="R10" s="9">
        <v>0</v>
      </c>
      <c r="S10" s="9">
        <v>0</v>
      </c>
      <c r="T10" s="9">
        <v>38</v>
      </c>
      <c r="U10" s="9">
        <v>0</v>
      </c>
      <c r="V10" s="9"/>
      <c r="W10" s="9"/>
      <c r="X10" s="9"/>
      <c r="Y10" s="9"/>
      <c r="Z10" s="9"/>
      <c r="AA10" s="9">
        <v>0</v>
      </c>
      <c r="AB10" s="7"/>
      <c r="AC10" s="7"/>
    </row>
    <row r="11" spans="1:29" s="8" customFormat="1" ht="39" hidden="1" customHeight="1" x14ac:dyDescent="0.25">
      <c r="A11" s="9">
        <v>571</v>
      </c>
      <c r="B11" s="9" t="s">
        <v>39</v>
      </c>
      <c r="C11" s="9" t="s">
        <v>40</v>
      </c>
      <c r="D11" s="9" t="s">
        <v>51</v>
      </c>
      <c r="E11" s="9" t="s">
        <v>42</v>
      </c>
      <c r="F11" s="9" t="s">
        <v>52</v>
      </c>
      <c r="G11" s="9" t="s">
        <v>53</v>
      </c>
      <c r="H11" s="9" t="s">
        <v>45</v>
      </c>
      <c r="I11" s="9">
        <v>0.88300000000000001</v>
      </c>
      <c r="J11" s="9" t="s">
        <v>54</v>
      </c>
      <c r="K11" s="9"/>
      <c r="L11" s="9"/>
      <c r="M11" s="9">
        <v>35</v>
      </c>
      <c r="N11" s="9">
        <v>0</v>
      </c>
      <c r="O11" s="9">
        <v>0</v>
      </c>
      <c r="P11" s="9">
        <v>35</v>
      </c>
      <c r="Q11" s="9">
        <v>0</v>
      </c>
      <c r="R11" s="9">
        <v>0</v>
      </c>
      <c r="S11" s="9">
        <v>0</v>
      </c>
      <c r="T11" s="9">
        <v>35</v>
      </c>
      <c r="U11" s="9">
        <v>0</v>
      </c>
      <c r="V11" s="9">
        <v>101.584</v>
      </c>
      <c r="W11" s="9"/>
      <c r="X11" s="9"/>
      <c r="Y11" s="9"/>
      <c r="Z11" s="9"/>
      <c r="AA11" s="9">
        <v>0</v>
      </c>
      <c r="AB11" s="7"/>
      <c r="AC11" s="7"/>
    </row>
    <row r="12" spans="1:29" s="8" customFormat="1" ht="39" hidden="1" customHeight="1" x14ac:dyDescent="0.25">
      <c r="A12" s="9">
        <v>757</v>
      </c>
      <c r="B12" s="9" t="s">
        <v>39</v>
      </c>
      <c r="C12" s="9" t="s">
        <v>55</v>
      </c>
      <c r="D12" s="9" t="s">
        <v>56</v>
      </c>
      <c r="E12" s="9" t="s">
        <v>42</v>
      </c>
      <c r="F12" s="9" t="s">
        <v>57</v>
      </c>
      <c r="G12" s="9" t="s">
        <v>58</v>
      </c>
      <c r="H12" s="9" t="s">
        <v>45</v>
      </c>
      <c r="I12" s="9">
        <v>3.15</v>
      </c>
      <c r="J12" s="9" t="s">
        <v>59</v>
      </c>
      <c r="K12" s="9"/>
      <c r="L12" s="9"/>
      <c r="M12" s="9">
        <v>18</v>
      </c>
      <c r="N12" s="9">
        <v>0</v>
      </c>
      <c r="O12" s="9">
        <v>0</v>
      </c>
      <c r="P12" s="9">
        <v>18</v>
      </c>
      <c r="Q12" s="9">
        <v>0</v>
      </c>
      <c r="R12" s="9">
        <v>0</v>
      </c>
      <c r="S12" s="9">
        <v>0</v>
      </c>
      <c r="T12" s="9">
        <v>18</v>
      </c>
      <c r="U12" s="9">
        <v>0</v>
      </c>
      <c r="V12" s="9">
        <v>59</v>
      </c>
      <c r="W12" s="9"/>
      <c r="X12" s="9"/>
      <c r="Y12" s="9"/>
      <c r="Z12" s="9"/>
      <c r="AA12" s="9">
        <v>0</v>
      </c>
      <c r="AB12" s="7"/>
      <c r="AC12" s="7"/>
    </row>
    <row r="13" spans="1:29" s="8" customFormat="1" ht="39" hidden="1" customHeight="1" x14ac:dyDescent="0.25">
      <c r="A13" s="9">
        <v>583</v>
      </c>
      <c r="B13" s="9" t="s">
        <v>39</v>
      </c>
      <c r="C13" s="9" t="s">
        <v>55</v>
      </c>
      <c r="D13" s="9" t="s">
        <v>60</v>
      </c>
      <c r="E13" s="9" t="s">
        <v>61</v>
      </c>
      <c r="F13" s="9" t="s">
        <v>62</v>
      </c>
      <c r="G13" s="9"/>
      <c r="H13" s="9" t="s">
        <v>45</v>
      </c>
      <c r="I13" s="9"/>
      <c r="J13" s="9" t="s">
        <v>63</v>
      </c>
      <c r="K13" s="9"/>
      <c r="L13" s="9"/>
      <c r="M13" s="9">
        <v>221</v>
      </c>
      <c r="N13" s="9">
        <v>0</v>
      </c>
      <c r="O13" s="9">
        <v>0</v>
      </c>
      <c r="P13" s="9">
        <v>220</v>
      </c>
      <c r="Q13" s="9">
        <v>0</v>
      </c>
      <c r="R13" s="9">
        <v>0</v>
      </c>
      <c r="S13" s="9">
        <v>220</v>
      </c>
      <c r="T13" s="9">
        <v>0</v>
      </c>
      <c r="U13" s="9">
        <v>1</v>
      </c>
      <c r="V13" s="9">
        <v>837</v>
      </c>
      <c r="W13" s="9" t="s">
        <v>64</v>
      </c>
      <c r="X13" s="9"/>
      <c r="Y13" s="9"/>
      <c r="Z13" s="9"/>
      <c r="AA13" s="9">
        <v>0</v>
      </c>
      <c r="AB13" s="7"/>
      <c r="AC13" s="7"/>
    </row>
    <row r="14" spans="1:29" s="8" customFormat="1" ht="39" hidden="1" customHeight="1" x14ac:dyDescent="0.25">
      <c r="A14" s="9">
        <v>522</v>
      </c>
      <c r="B14" s="9" t="s">
        <v>39</v>
      </c>
      <c r="C14" s="9" t="s">
        <v>40</v>
      </c>
      <c r="D14" s="9" t="s">
        <v>65</v>
      </c>
      <c r="E14" s="9" t="s">
        <v>42</v>
      </c>
      <c r="F14" s="9" t="s">
        <v>66</v>
      </c>
      <c r="G14" s="9" t="s">
        <v>67</v>
      </c>
      <c r="H14" s="9" t="s">
        <v>45</v>
      </c>
      <c r="I14" s="9">
        <v>2.383</v>
      </c>
      <c r="J14" s="9" t="s">
        <v>68</v>
      </c>
      <c r="K14" s="9"/>
      <c r="L14" s="9"/>
      <c r="M14" s="9">
        <v>74</v>
      </c>
      <c r="N14" s="9">
        <v>0</v>
      </c>
      <c r="O14" s="9">
        <v>0</v>
      </c>
      <c r="P14" s="9">
        <v>74</v>
      </c>
      <c r="Q14" s="9">
        <v>0</v>
      </c>
      <c r="R14" s="9">
        <v>0</v>
      </c>
      <c r="S14" s="9">
        <v>0</v>
      </c>
      <c r="T14" s="9">
        <v>74</v>
      </c>
      <c r="U14" s="9">
        <v>0</v>
      </c>
      <c r="V14" s="9">
        <v>60.2</v>
      </c>
      <c r="W14" s="9"/>
      <c r="X14" s="9"/>
      <c r="Y14" s="9"/>
      <c r="Z14" s="9"/>
      <c r="AA14" s="9">
        <v>0</v>
      </c>
      <c r="AB14" s="7"/>
      <c r="AC14" s="7"/>
    </row>
    <row r="15" spans="1:29" s="8" customFormat="1" ht="39" hidden="1" customHeight="1" x14ac:dyDescent="0.25">
      <c r="A15" s="9">
        <v>548</v>
      </c>
      <c r="B15" s="9" t="s">
        <v>39</v>
      </c>
      <c r="C15" s="9" t="s">
        <v>40</v>
      </c>
      <c r="D15" s="9" t="s">
        <v>69</v>
      </c>
      <c r="E15" s="9" t="s">
        <v>42</v>
      </c>
      <c r="F15" s="9" t="s">
        <v>70</v>
      </c>
      <c r="G15" s="9" t="s">
        <v>71</v>
      </c>
      <c r="H15" s="9" t="s">
        <v>45</v>
      </c>
      <c r="I15" s="9">
        <v>2.4329999999999998</v>
      </c>
      <c r="J15" s="9" t="s">
        <v>72</v>
      </c>
      <c r="K15" s="9"/>
      <c r="L15" s="9"/>
      <c r="M15" s="9">
        <v>44</v>
      </c>
      <c r="N15" s="9">
        <v>0</v>
      </c>
      <c r="O15" s="9">
        <v>0</v>
      </c>
      <c r="P15" s="9">
        <v>44</v>
      </c>
      <c r="Q15" s="9">
        <v>0</v>
      </c>
      <c r="R15" s="9">
        <v>0</v>
      </c>
      <c r="S15" s="9">
        <v>0</v>
      </c>
      <c r="T15" s="9">
        <v>44</v>
      </c>
      <c r="U15" s="9">
        <v>0</v>
      </c>
      <c r="V15" s="9">
        <v>351.87900000000002</v>
      </c>
      <c r="W15" s="9"/>
      <c r="X15" s="9"/>
      <c r="Y15" s="9"/>
      <c r="Z15" s="9"/>
      <c r="AA15" s="9">
        <v>0</v>
      </c>
      <c r="AB15" s="7"/>
      <c r="AC15" s="7"/>
    </row>
    <row r="16" spans="1:29" s="8" customFormat="1" ht="39" hidden="1" customHeight="1" x14ac:dyDescent="0.25">
      <c r="A16" s="9">
        <v>549</v>
      </c>
      <c r="B16" s="9" t="s">
        <v>39</v>
      </c>
      <c r="C16" s="9" t="s">
        <v>40</v>
      </c>
      <c r="D16" s="9" t="s">
        <v>73</v>
      </c>
      <c r="E16" s="9" t="s">
        <v>42</v>
      </c>
      <c r="F16" s="9" t="s">
        <v>74</v>
      </c>
      <c r="G16" s="9" t="s">
        <v>75</v>
      </c>
      <c r="H16" s="9" t="s">
        <v>45</v>
      </c>
      <c r="I16" s="9">
        <v>2.8660000000000001</v>
      </c>
      <c r="J16" s="9" t="s">
        <v>76</v>
      </c>
      <c r="K16" s="9"/>
      <c r="L16" s="9"/>
      <c r="M16" s="9">
        <v>63</v>
      </c>
      <c r="N16" s="9">
        <v>0</v>
      </c>
      <c r="O16" s="9">
        <v>0</v>
      </c>
      <c r="P16" s="9">
        <v>63</v>
      </c>
      <c r="Q16" s="9">
        <v>0</v>
      </c>
      <c r="R16" s="9">
        <v>0</v>
      </c>
      <c r="S16" s="9">
        <v>0</v>
      </c>
      <c r="T16" s="9">
        <v>63</v>
      </c>
      <c r="U16" s="9">
        <v>0</v>
      </c>
      <c r="V16" s="9">
        <v>593.49400000000003</v>
      </c>
      <c r="W16" s="9"/>
      <c r="X16" s="9"/>
      <c r="Y16" s="9"/>
      <c r="Z16" s="9"/>
      <c r="AA16" s="9">
        <v>0</v>
      </c>
      <c r="AB16" s="7"/>
      <c r="AC16" s="7"/>
    </row>
    <row r="17" spans="1:29" s="8" customFormat="1" ht="39" hidden="1" customHeight="1" x14ac:dyDescent="0.25">
      <c r="A17" s="9">
        <v>550</v>
      </c>
      <c r="B17" s="9" t="s">
        <v>39</v>
      </c>
      <c r="C17" s="9" t="s">
        <v>40</v>
      </c>
      <c r="D17" s="9" t="s">
        <v>51</v>
      </c>
      <c r="E17" s="9" t="s">
        <v>42</v>
      </c>
      <c r="F17" s="9" t="s">
        <v>77</v>
      </c>
      <c r="G17" s="9" t="s">
        <v>78</v>
      </c>
      <c r="H17" s="9" t="s">
        <v>45</v>
      </c>
      <c r="I17" s="9">
        <v>1.6</v>
      </c>
      <c r="J17" s="9" t="s">
        <v>54</v>
      </c>
      <c r="K17" s="9"/>
      <c r="L17" s="9"/>
      <c r="M17" s="9">
        <v>35</v>
      </c>
      <c r="N17" s="9">
        <v>0</v>
      </c>
      <c r="O17" s="9">
        <v>0</v>
      </c>
      <c r="P17" s="9">
        <v>35</v>
      </c>
      <c r="Q17" s="9">
        <v>0</v>
      </c>
      <c r="R17" s="9">
        <v>0</v>
      </c>
      <c r="S17" s="9">
        <v>0</v>
      </c>
      <c r="T17" s="9">
        <v>35</v>
      </c>
      <c r="U17" s="9">
        <v>0</v>
      </c>
      <c r="V17" s="9">
        <v>184.072</v>
      </c>
      <c r="W17" s="9"/>
      <c r="X17" s="9"/>
      <c r="Y17" s="9"/>
      <c r="Z17" s="9"/>
      <c r="AA17" s="9">
        <v>0</v>
      </c>
      <c r="AB17" s="7"/>
      <c r="AC17" s="7"/>
    </row>
    <row r="18" spans="1:29" s="8" customFormat="1" ht="39" hidden="1" customHeight="1" x14ac:dyDescent="0.25">
      <c r="A18" s="9">
        <v>551</v>
      </c>
      <c r="B18" s="9" t="s">
        <v>39</v>
      </c>
      <c r="C18" s="9" t="s">
        <v>40</v>
      </c>
      <c r="D18" s="9" t="s">
        <v>79</v>
      </c>
      <c r="E18" s="9" t="s">
        <v>42</v>
      </c>
      <c r="F18" s="9" t="s">
        <v>80</v>
      </c>
      <c r="G18" s="9" t="s">
        <v>81</v>
      </c>
      <c r="H18" s="9" t="s">
        <v>45</v>
      </c>
      <c r="I18" s="9">
        <v>1.25</v>
      </c>
      <c r="J18" s="9" t="s">
        <v>82</v>
      </c>
      <c r="K18" s="9"/>
      <c r="L18" s="9"/>
      <c r="M18" s="9">
        <v>29</v>
      </c>
      <c r="N18" s="9">
        <v>0</v>
      </c>
      <c r="O18" s="9">
        <v>0</v>
      </c>
      <c r="P18" s="9">
        <v>29</v>
      </c>
      <c r="Q18" s="9">
        <v>0</v>
      </c>
      <c r="R18" s="9">
        <v>0</v>
      </c>
      <c r="S18" s="9">
        <v>0</v>
      </c>
      <c r="T18" s="9">
        <v>29</v>
      </c>
      <c r="U18" s="9">
        <v>0</v>
      </c>
      <c r="V18" s="9">
        <v>119.15300000000001</v>
      </c>
      <c r="W18" s="9"/>
      <c r="X18" s="9"/>
      <c r="Y18" s="9"/>
      <c r="Z18" s="9"/>
      <c r="AA18" s="9">
        <v>0</v>
      </c>
      <c r="AB18" s="7"/>
      <c r="AC18" s="7"/>
    </row>
    <row r="19" spans="1:29" s="8" customFormat="1" ht="39" hidden="1" customHeight="1" x14ac:dyDescent="0.25">
      <c r="A19" s="9">
        <v>552</v>
      </c>
      <c r="B19" s="9" t="s">
        <v>39</v>
      </c>
      <c r="C19" s="9" t="s">
        <v>40</v>
      </c>
      <c r="D19" s="9" t="s">
        <v>83</v>
      </c>
      <c r="E19" s="9" t="s">
        <v>42</v>
      </c>
      <c r="F19" s="9" t="s">
        <v>84</v>
      </c>
      <c r="G19" s="9" t="s">
        <v>85</v>
      </c>
      <c r="H19" s="9" t="s">
        <v>45</v>
      </c>
      <c r="I19" s="9">
        <v>0.85</v>
      </c>
      <c r="J19" s="9" t="s">
        <v>83</v>
      </c>
      <c r="K19" s="9"/>
      <c r="L19" s="9"/>
      <c r="M19" s="9">
        <v>96</v>
      </c>
      <c r="N19" s="9">
        <v>0</v>
      </c>
      <c r="O19" s="9">
        <v>0</v>
      </c>
      <c r="P19" s="9">
        <v>96</v>
      </c>
      <c r="Q19" s="9">
        <v>0</v>
      </c>
      <c r="R19" s="9">
        <v>0</v>
      </c>
      <c r="S19" s="9">
        <v>0</v>
      </c>
      <c r="T19" s="9">
        <v>96</v>
      </c>
      <c r="U19" s="9">
        <v>0</v>
      </c>
      <c r="V19" s="9">
        <v>268.21899999999999</v>
      </c>
      <c r="W19" s="9"/>
      <c r="X19" s="9"/>
      <c r="Y19" s="9"/>
      <c r="Z19" s="9"/>
      <c r="AA19" s="9">
        <v>0</v>
      </c>
      <c r="AB19" s="7"/>
      <c r="AC19" s="7"/>
    </row>
    <row r="20" spans="1:29" s="8" customFormat="1" ht="39" customHeight="1" x14ac:dyDescent="0.25">
      <c r="A20" s="9">
        <v>740</v>
      </c>
      <c r="B20" s="9" t="s">
        <v>86</v>
      </c>
      <c r="C20" s="9" t="s">
        <v>87</v>
      </c>
      <c r="D20" s="9" t="s">
        <v>88</v>
      </c>
      <c r="E20" s="9" t="s">
        <v>89</v>
      </c>
      <c r="F20" s="9" t="s">
        <v>90</v>
      </c>
      <c r="G20" s="9" t="s">
        <v>91</v>
      </c>
      <c r="H20" s="9" t="s">
        <v>45</v>
      </c>
      <c r="I20" s="9">
        <v>0.98</v>
      </c>
      <c r="J20" s="9" t="s">
        <v>92</v>
      </c>
      <c r="K20" s="9">
        <v>0</v>
      </c>
      <c r="L20" s="9">
        <v>1</v>
      </c>
      <c r="M20" s="9">
        <v>806</v>
      </c>
      <c r="N20" s="9">
        <v>0</v>
      </c>
      <c r="O20" s="9">
        <v>1</v>
      </c>
      <c r="P20" s="9">
        <v>805</v>
      </c>
      <c r="Q20" s="9">
        <v>0</v>
      </c>
      <c r="R20" s="9">
        <v>0</v>
      </c>
      <c r="S20" s="9">
        <v>1</v>
      </c>
      <c r="T20" s="9">
        <v>805</v>
      </c>
      <c r="U20" s="9">
        <v>0</v>
      </c>
      <c r="V20" s="9">
        <v>730</v>
      </c>
      <c r="W20" s="9"/>
      <c r="X20" s="9" t="s">
        <v>93</v>
      </c>
      <c r="Y20" s="9" t="s">
        <v>94</v>
      </c>
      <c r="Z20" s="9" t="s">
        <v>95</v>
      </c>
      <c r="AA20" s="9">
        <v>0</v>
      </c>
      <c r="AB20" s="7"/>
      <c r="AC20" s="7"/>
    </row>
    <row r="21" spans="1:29" s="8" customFormat="1" ht="39" hidden="1" customHeight="1" x14ac:dyDescent="0.25">
      <c r="A21" s="9">
        <v>578</v>
      </c>
      <c r="B21" s="9" t="s">
        <v>96</v>
      </c>
      <c r="C21" s="9" t="s">
        <v>55</v>
      </c>
      <c r="D21" s="9" t="s">
        <v>97</v>
      </c>
      <c r="E21" s="9" t="s">
        <v>61</v>
      </c>
      <c r="F21" s="9" t="s">
        <v>98</v>
      </c>
      <c r="G21" s="9" t="s">
        <v>99</v>
      </c>
      <c r="H21" s="9" t="s">
        <v>45</v>
      </c>
      <c r="I21" s="9">
        <v>0.05</v>
      </c>
      <c r="J21" s="9" t="s">
        <v>100</v>
      </c>
      <c r="K21" s="9">
        <v>0</v>
      </c>
      <c r="L21" s="9">
        <v>0</v>
      </c>
      <c r="M21" s="9">
        <v>20</v>
      </c>
      <c r="N21" s="9">
        <v>0</v>
      </c>
      <c r="O21" s="9">
        <v>0</v>
      </c>
      <c r="P21" s="9">
        <v>20</v>
      </c>
      <c r="Q21" s="9">
        <v>0</v>
      </c>
      <c r="R21" s="9">
        <v>0</v>
      </c>
      <c r="S21" s="9">
        <v>0</v>
      </c>
      <c r="T21" s="9">
        <v>20</v>
      </c>
      <c r="U21" s="9">
        <v>0</v>
      </c>
      <c r="V21" s="9">
        <v>75</v>
      </c>
      <c r="W21" s="9"/>
      <c r="X21" s="9"/>
      <c r="Y21" s="9"/>
      <c r="Z21" s="9"/>
      <c r="AA21" s="9">
        <v>0</v>
      </c>
      <c r="AB21" s="7"/>
      <c r="AC21" s="7"/>
    </row>
    <row r="22" spans="1:29" s="8" customFormat="1" ht="39" hidden="1" customHeight="1" x14ac:dyDescent="0.25">
      <c r="A22" s="9">
        <v>579</v>
      </c>
      <c r="B22" s="9" t="s">
        <v>39</v>
      </c>
      <c r="C22" s="9" t="s">
        <v>101</v>
      </c>
      <c r="D22" s="9" t="s">
        <v>102</v>
      </c>
      <c r="E22" s="9" t="s">
        <v>61</v>
      </c>
      <c r="F22" s="9" t="s">
        <v>103</v>
      </c>
      <c r="G22" s="9" t="s">
        <v>104</v>
      </c>
      <c r="H22" s="9" t="s">
        <v>45</v>
      </c>
      <c r="I22" s="9">
        <v>0.216</v>
      </c>
      <c r="J22" s="9" t="s">
        <v>105</v>
      </c>
      <c r="K22" s="9"/>
      <c r="L22" s="9"/>
      <c r="M22" s="9">
        <v>4</v>
      </c>
      <c r="N22" s="9">
        <v>0</v>
      </c>
      <c r="O22" s="9">
        <v>0</v>
      </c>
      <c r="P22" s="9">
        <v>4</v>
      </c>
      <c r="Q22" s="9">
        <v>0</v>
      </c>
      <c r="R22" s="9">
        <v>0</v>
      </c>
      <c r="S22" s="9">
        <v>0</v>
      </c>
      <c r="T22" s="9">
        <v>4</v>
      </c>
      <c r="U22" s="9">
        <v>0</v>
      </c>
      <c r="V22" s="9">
        <v>60</v>
      </c>
      <c r="W22" s="9"/>
      <c r="X22" s="9"/>
      <c r="Y22" s="9"/>
      <c r="Z22" s="9"/>
      <c r="AA22" s="9">
        <v>0</v>
      </c>
      <c r="AB22" s="7"/>
      <c r="AC22" s="7"/>
    </row>
    <row r="23" spans="1:29" s="8" customFormat="1" ht="39" hidden="1" customHeight="1" x14ac:dyDescent="0.25">
      <c r="A23" s="9">
        <v>742</v>
      </c>
      <c r="B23" s="9" t="s">
        <v>39</v>
      </c>
      <c r="C23" s="9" t="s">
        <v>106</v>
      </c>
      <c r="D23" s="9" t="s">
        <v>107</v>
      </c>
      <c r="E23" s="9" t="s">
        <v>61</v>
      </c>
      <c r="F23" s="9" t="s">
        <v>108</v>
      </c>
      <c r="G23" s="9" t="s">
        <v>109</v>
      </c>
      <c r="H23" s="9" t="s">
        <v>45</v>
      </c>
      <c r="I23" s="9">
        <v>3.05</v>
      </c>
      <c r="J23" s="9" t="s">
        <v>110</v>
      </c>
      <c r="K23" s="9"/>
      <c r="L23" s="9"/>
      <c r="M23" s="9">
        <v>175</v>
      </c>
      <c r="N23" s="9">
        <v>0</v>
      </c>
      <c r="O23" s="9">
        <v>0</v>
      </c>
      <c r="P23" s="9">
        <v>172</v>
      </c>
      <c r="Q23" s="9">
        <v>0</v>
      </c>
      <c r="R23" s="9">
        <v>0</v>
      </c>
      <c r="S23" s="9">
        <v>0</v>
      </c>
      <c r="T23" s="9">
        <v>172</v>
      </c>
      <c r="U23" s="9">
        <v>3</v>
      </c>
      <c r="V23" s="9">
        <v>560</v>
      </c>
      <c r="W23" s="9"/>
      <c r="X23" s="9"/>
      <c r="Y23" s="9"/>
      <c r="Z23" s="9"/>
      <c r="AA23" s="9">
        <v>0</v>
      </c>
      <c r="AB23" s="7"/>
      <c r="AC23" s="7"/>
    </row>
    <row r="24" spans="1:29" s="8" customFormat="1" ht="39" hidden="1" customHeight="1" x14ac:dyDescent="0.25">
      <c r="A24" s="9">
        <v>743</v>
      </c>
      <c r="B24" s="9" t="s">
        <v>39</v>
      </c>
      <c r="C24" s="9" t="s">
        <v>40</v>
      </c>
      <c r="D24" s="9" t="s">
        <v>111</v>
      </c>
      <c r="E24" s="9" t="s">
        <v>42</v>
      </c>
      <c r="F24" s="9" t="s">
        <v>112</v>
      </c>
      <c r="G24" s="9" t="s">
        <v>113</v>
      </c>
      <c r="H24" s="9" t="s">
        <v>45</v>
      </c>
      <c r="I24" s="9">
        <v>0.25</v>
      </c>
      <c r="J24" s="9" t="s">
        <v>114</v>
      </c>
      <c r="K24" s="9"/>
      <c r="L24" s="9"/>
      <c r="M24" s="9">
        <v>20</v>
      </c>
      <c r="N24" s="9">
        <v>0</v>
      </c>
      <c r="O24" s="9">
        <v>0</v>
      </c>
      <c r="P24" s="9">
        <v>20</v>
      </c>
      <c r="Q24" s="9">
        <v>0</v>
      </c>
      <c r="R24" s="9">
        <v>0</v>
      </c>
      <c r="S24" s="9">
        <v>0</v>
      </c>
      <c r="T24" s="9">
        <v>20</v>
      </c>
      <c r="U24" s="9">
        <v>0</v>
      </c>
      <c r="V24" s="9">
        <v>66</v>
      </c>
      <c r="W24" s="9"/>
      <c r="X24" s="9"/>
      <c r="Y24" s="9"/>
      <c r="Z24" s="9"/>
      <c r="AA24" s="9">
        <v>0</v>
      </c>
      <c r="AB24" s="7"/>
      <c r="AC24" s="7"/>
    </row>
    <row r="25" spans="1:29" s="8" customFormat="1" ht="39" hidden="1" customHeight="1" x14ac:dyDescent="0.25">
      <c r="A25" s="9">
        <v>733</v>
      </c>
      <c r="B25" s="9" t="s">
        <v>39</v>
      </c>
      <c r="C25" s="9" t="s">
        <v>40</v>
      </c>
      <c r="D25" s="9" t="s">
        <v>115</v>
      </c>
      <c r="E25" s="9" t="s">
        <v>42</v>
      </c>
      <c r="F25" s="9" t="s">
        <v>116</v>
      </c>
      <c r="G25" s="9" t="s">
        <v>117</v>
      </c>
      <c r="H25" s="9" t="s">
        <v>45</v>
      </c>
      <c r="I25" s="9">
        <v>1.35</v>
      </c>
      <c r="J25" s="9" t="s">
        <v>118</v>
      </c>
      <c r="K25" s="9"/>
      <c r="L25" s="9"/>
      <c r="M25" s="9">
        <v>20</v>
      </c>
      <c r="N25" s="9">
        <v>0</v>
      </c>
      <c r="O25" s="9">
        <v>0</v>
      </c>
      <c r="P25" s="9">
        <v>20</v>
      </c>
      <c r="Q25" s="9">
        <v>0</v>
      </c>
      <c r="R25" s="9">
        <v>0</v>
      </c>
      <c r="S25" s="9">
        <v>0</v>
      </c>
      <c r="T25" s="9">
        <v>20</v>
      </c>
      <c r="U25" s="9">
        <v>0</v>
      </c>
      <c r="V25" s="9">
        <v>76</v>
      </c>
      <c r="W25" s="9"/>
      <c r="X25" s="9"/>
      <c r="Y25" s="9"/>
      <c r="Z25" s="9"/>
      <c r="AA25" s="9">
        <v>0</v>
      </c>
      <c r="AB25" s="7"/>
      <c r="AC25" s="7"/>
    </row>
    <row r="26" spans="1:29" s="8" customFormat="1" ht="39" hidden="1" customHeight="1" x14ac:dyDescent="0.25">
      <c r="A26" s="9">
        <v>744</v>
      </c>
      <c r="B26" s="9" t="s">
        <v>39</v>
      </c>
      <c r="C26" s="9" t="s">
        <v>55</v>
      </c>
      <c r="D26" s="9" t="s">
        <v>119</v>
      </c>
      <c r="E26" s="9" t="s">
        <v>61</v>
      </c>
      <c r="F26" s="9" t="s">
        <v>120</v>
      </c>
      <c r="G26" s="9" t="s">
        <v>121</v>
      </c>
      <c r="H26" s="9" t="s">
        <v>45</v>
      </c>
      <c r="I26" s="9">
        <v>3.77</v>
      </c>
      <c r="J26" s="9" t="s">
        <v>122</v>
      </c>
      <c r="K26" s="9"/>
      <c r="L26" s="9"/>
      <c r="M26" s="9">
        <v>1</v>
      </c>
      <c r="N26" s="9">
        <v>0</v>
      </c>
      <c r="O26" s="9">
        <v>0</v>
      </c>
      <c r="P26" s="9">
        <v>1</v>
      </c>
      <c r="Q26" s="9">
        <v>0</v>
      </c>
      <c r="R26" s="9">
        <v>0</v>
      </c>
      <c r="S26" s="9">
        <v>0</v>
      </c>
      <c r="T26" s="9">
        <v>1</v>
      </c>
      <c r="U26" s="9">
        <v>0</v>
      </c>
      <c r="V26" s="9">
        <v>100</v>
      </c>
      <c r="W26" s="9"/>
      <c r="X26" s="9"/>
      <c r="Y26" s="9"/>
      <c r="Z26" s="9"/>
      <c r="AA26" s="9">
        <v>0</v>
      </c>
      <c r="AB26" s="7"/>
      <c r="AC26" s="7"/>
    </row>
    <row r="27" spans="1:29" s="8" customFormat="1" ht="39" hidden="1" customHeight="1" x14ac:dyDescent="0.25">
      <c r="A27" s="9">
        <v>745</v>
      </c>
      <c r="B27" s="9" t="s">
        <v>39</v>
      </c>
      <c r="C27" s="9" t="s">
        <v>55</v>
      </c>
      <c r="D27" s="9" t="s">
        <v>119</v>
      </c>
      <c r="E27" s="9" t="s">
        <v>61</v>
      </c>
      <c r="F27" s="9" t="s">
        <v>120</v>
      </c>
      <c r="G27" s="9" t="s">
        <v>123</v>
      </c>
      <c r="H27" s="9" t="s">
        <v>45</v>
      </c>
      <c r="I27" s="9">
        <v>0.1</v>
      </c>
      <c r="J27" s="9" t="s">
        <v>124</v>
      </c>
      <c r="K27" s="9"/>
      <c r="L27" s="9"/>
      <c r="M27" s="9">
        <v>8</v>
      </c>
      <c r="N27" s="9">
        <v>0</v>
      </c>
      <c r="O27" s="9">
        <v>0</v>
      </c>
      <c r="P27" s="9">
        <v>8</v>
      </c>
      <c r="Q27" s="9">
        <v>0</v>
      </c>
      <c r="R27" s="9">
        <v>0</v>
      </c>
      <c r="S27" s="9">
        <v>0</v>
      </c>
      <c r="T27" s="9">
        <v>8</v>
      </c>
      <c r="U27" s="9">
        <v>0</v>
      </c>
      <c r="V27" s="9">
        <v>800</v>
      </c>
      <c r="W27" s="9"/>
      <c r="X27" s="9"/>
      <c r="Y27" s="9"/>
      <c r="Z27" s="9"/>
      <c r="AA27" s="9">
        <v>0</v>
      </c>
      <c r="AB27" s="7"/>
      <c r="AC27" s="7"/>
    </row>
    <row r="28" spans="1:29" s="48" customFormat="1" ht="39" hidden="1" customHeight="1" x14ac:dyDescent="0.25">
      <c r="A28" s="46">
        <v>750</v>
      </c>
      <c r="B28" s="46" t="s">
        <v>125</v>
      </c>
      <c r="C28" s="46" t="s">
        <v>55</v>
      </c>
      <c r="D28" s="46" t="s">
        <v>126</v>
      </c>
      <c r="E28" s="46" t="s">
        <v>61</v>
      </c>
      <c r="F28" s="46" t="s">
        <v>127</v>
      </c>
      <c r="G28" s="46" t="s">
        <v>128</v>
      </c>
      <c r="H28" s="46" t="s">
        <v>45</v>
      </c>
      <c r="I28" s="46">
        <v>1.93</v>
      </c>
      <c r="J28" s="46"/>
      <c r="K28" s="46"/>
      <c r="L28" s="46"/>
      <c r="M28" s="46">
        <v>1</v>
      </c>
      <c r="N28" s="46">
        <v>0</v>
      </c>
      <c r="O28" s="46">
        <v>0</v>
      </c>
      <c r="P28" s="46">
        <v>1</v>
      </c>
      <c r="Q28" s="46">
        <v>0</v>
      </c>
      <c r="R28" s="46">
        <v>0</v>
      </c>
      <c r="S28" s="46">
        <v>1</v>
      </c>
      <c r="T28" s="46">
        <v>0</v>
      </c>
      <c r="U28" s="46">
        <v>0</v>
      </c>
      <c r="V28" s="46"/>
      <c r="W28" s="46"/>
      <c r="X28" s="46"/>
      <c r="Y28" s="46"/>
      <c r="Z28" s="46"/>
      <c r="AA28" s="46">
        <v>1</v>
      </c>
      <c r="AB28" s="47"/>
      <c r="AC28" s="47"/>
    </row>
    <row r="29" spans="1:29" s="48" customFormat="1" ht="39" hidden="1" customHeight="1" x14ac:dyDescent="0.25">
      <c r="A29" s="46">
        <v>746</v>
      </c>
      <c r="B29" s="46" t="s">
        <v>129</v>
      </c>
      <c r="C29" s="46" t="s">
        <v>55</v>
      </c>
      <c r="D29" s="46" t="s">
        <v>130</v>
      </c>
      <c r="E29" s="46" t="s">
        <v>89</v>
      </c>
      <c r="F29" s="46" t="s">
        <v>131</v>
      </c>
      <c r="G29" s="46" t="s">
        <v>132</v>
      </c>
      <c r="H29" s="46" t="s">
        <v>45</v>
      </c>
      <c r="I29" s="46">
        <v>0.88</v>
      </c>
      <c r="J29" s="46" t="s">
        <v>133</v>
      </c>
      <c r="K29" s="46"/>
      <c r="L29" s="46"/>
      <c r="M29" s="46">
        <v>17</v>
      </c>
      <c r="N29" s="46">
        <v>0</v>
      </c>
      <c r="O29" s="46">
        <v>0</v>
      </c>
      <c r="P29" s="46">
        <v>17</v>
      </c>
      <c r="Q29" s="46">
        <v>0</v>
      </c>
      <c r="R29" s="46">
        <v>0</v>
      </c>
      <c r="S29" s="46">
        <v>17</v>
      </c>
      <c r="T29" s="46">
        <v>0</v>
      </c>
      <c r="U29" s="46">
        <v>0</v>
      </c>
      <c r="V29" s="46"/>
      <c r="W29" s="46"/>
      <c r="X29" s="46"/>
      <c r="Y29" s="46"/>
      <c r="Z29" s="46"/>
      <c r="AA29" s="46">
        <v>1</v>
      </c>
      <c r="AB29" s="47"/>
      <c r="AC29" s="47"/>
    </row>
    <row r="30" spans="1:29" s="8" customFormat="1" ht="39" hidden="1" customHeight="1" x14ac:dyDescent="0.25">
      <c r="A30" s="9">
        <v>747</v>
      </c>
      <c r="B30" s="9" t="s">
        <v>39</v>
      </c>
      <c r="C30" s="9" t="s">
        <v>55</v>
      </c>
      <c r="D30" s="9" t="s">
        <v>134</v>
      </c>
      <c r="E30" s="9" t="s">
        <v>61</v>
      </c>
      <c r="F30" s="9" t="s">
        <v>135</v>
      </c>
      <c r="G30" s="9" t="s">
        <v>136</v>
      </c>
      <c r="H30" s="9" t="s">
        <v>45</v>
      </c>
      <c r="I30" s="9">
        <v>1.07</v>
      </c>
      <c r="J30" s="9" t="s">
        <v>137</v>
      </c>
      <c r="K30" s="9"/>
      <c r="L30" s="9"/>
      <c r="M30" s="9">
        <v>2</v>
      </c>
      <c r="N30" s="9">
        <v>0</v>
      </c>
      <c r="O30" s="9">
        <v>0</v>
      </c>
      <c r="P30" s="9">
        <v>2</v>
      </c>
      <c r="Q30" s="9">
        <v>0</v>
      </c>
      <c r="R30" s="9">
        <v>0</v>
      </c>
      <c r="S30" s="9">
        <v>0</v>
      </c>
      <c r="T30" s="9">
        <v>2</v>
      </c>
      <c r="U30" s="9">
        <v>0</v>
      </c>
      <c r="V30" s="9">
        <v>100</v>
      </c>
      <c r="W30" s="9"/>
      <c r="X30" s="9"/>
      <c r="Y30" s="9"/>
      <c r="Z30" s="9"/>
      <c r="AA30" s="9">
        <v>0</v>
      </c>
      <c r="AB30" s="7"/>
      <c r="AC30" s="7"/>
    </row>
    <row r="31" spans="1:29" s="8" customFormat="1" ht="39" hidden="1" customHeight="1" x14ac:dyDescent="0.25">
      <c r="A31" s="9">
        <v>748</v>
      </c>
      <c r="B31" s="9" t="s">
        <v>39</v>
      </c>
      <c r="C31" s="9" t="s">
        <v>55</v>
      </c>
      <c r="D31" s="9" t="s">
        <v>134</v>
      </c>
      <c r="E31" s="9" t="s">
        <v>61</v>
      </c>
      <c r="F31" s="9" t="s">
        <v>138</v>
      </c>
      <c r="G31" s="9" t="s">
        <v>139</v>
      </c>
      <c r="H31" s="9" t="s">
        <v>45</v>
      </c>
      <c r="I31" s="9">
        <v>0.1</v>
      </c>
      <c r="J31" s="9" t="s">
        <v>137</v>
      </c>
      <c r="K31" s="9"/>
      <c r="L31" s="9"/>
      <c r="M31" s="9">
        <v>2</v>
      </c>
      <c r="N31" s="9">
        <v>0</v>
      </c>
      <c r="O31" s="9">
        <v>0</v>
      </c>
      <c r="P31" s="9">
        <v>2</v>
      </c>
      <c r="Q31" s="9">
        <v>0</v>
      </c>
      <c r="R31" s="9">
        <v>0</v>
      </c>
      <c r="S31" s="9">
        <v>0</v>
      </c>
      <c r="T31" s="9">
        <v>2</v>
      </c>
      <c r="U31" s="9">
        <v>0</v>
      </c>
      <c r="V31" s="9">
        <v>100</v>
      </c>
      <c r="W31" s="9"/>
      <c r="X31" s="9"/>
      <c r="Y31" s="9"/>
      <c r="Z31" s="9"/>
      <c r="AA31" s="9">
        <v>0</v>
      </c>
      <c r="AB31" s="7"/>
      <c r="AC31" s="7"/>
    </row>
    <row r="32" spans="1:29" s="8" customFormat="1" ht="39" hidden="1" customHeight="1" x14ac:dyDescent="0.25">
      <c r="A32" s="9">
        <v>749</v>
      </c>
      <c r="B32" s="9" t="s">
        <v>39</v>
      </c>
      <c r="C32" s="9" t="s">
        <v>40</v>
      </c>
      <c r="D32" s="9" t="s">
        <v>140</v>
      </c>
      <c r="E32" s="9" t="s">
        <v>42</v>
      </c>
      <c r="F32" s="9" t="s">
        <v>141</v>
      </c>
      <c r="G32" s="9"/>
      <c r="H32" s="9" t="s">
        <v>45</v>
      </c>
      <c r="I32" s="9"/>
      <c r="J32" s="9" t="s">
        <v>142</v>
      </c>
      <c r="K32" s="9"/>
      <c r="L32" s="9"/>
      <c r="M32" s="9">
        <v>60</v>
      </c>
      <c r="N32" s="9">
        <v>0</v>
      </c>
      <c r="O32" s="9">
        <v>0</v>
      </c>
      <c r="P32" s="9">
        <v>60</v>
      </c>
      <c r="Q32" s="9">
        <v>0</v>
      </c>
      <c r="R32" s="9">
        <v>0</v>
      </c>
      <c r="S32" s="9">
        <v>0</v>
      </c>
      <c r="T32" s="9">
        <v>60</v>
      </c>
      <c r="U32" s="9">
        <v>0</v>
      </c>
      <c r="V32" s="9">
        <v>198</v>
      </c>
      <c r="W32" s="9"/>
      <c r="X32" s="9"/>
      <c r="Y32" s="9"/>
      <c r="Z32" s="9"/>
      <c r="AA32" s="9">
        <v>0</v>
      </c>
      <c r="AB32" s="7"/>
      <c r="AC32" s="7"/>
    </row>
    <row r="33" spans="1:29" s="8" customFormat="1" ht="39" hidden="1" customHeight="1" x14ac:dyDescent="0.25">
      <c r="A33" s="9">
        <v>614</v>
      </c>
      <c r="B33" s="9" t="s">
        <v>96</v>
      </c>
      <c r="C33" s="9" t="s">
        <v>55</v>
      </c>
      <c r="D33" s="9" t="s">
        <v>143</v>
      </c>
      <c r="E33" s="9" t="s">
        <v>61</v>
      </c>
      <c r="F33" s="9" t="s">
        <v>144</v>
      </c>
      <c r="G33" s="9" t="s">
        <v>145</v>
      </c>
      <c r="H33" s="9" t="s">
        <v>45</v>
      </c>
      <c r="I33" s="9" t="s">
        <v>146</v>
      </c>
      <c r="J33" s="9" t="s">
        <v>147</v>
      </c>
      <c r="K33" s="9">
        <v>0</v>
      </c>
      <c r="L33" s="9">
        <v>0</v>
      </c>
      <c r="M33" s="9">
        <v>33</v>
      </c>
      <c r="N33" s="9">
        <v>0</v>
      </c>
      <c r="O33" s="9">
        <v>0</v>
      </c>
      <c r="P33" s="9">
        <v>33</v>
      </c>
      <c r="Q33" s="9">
        <v>0</v>
      </c>
      <c r="R33" s="9">
        <v>0</v>
      </c>
      <c r="S33" s="9">
        <v>0</v>
      </c>
      <c r="T33" s="9">
        <v>33</v>
      </c>
      <c r="U33" s="9">
        <v>0</v>
      </c>
      <c r="V33" s="9">
        <v>57.19</v>
      </c>
      <c r="W33" s="9"/>
      <c r="X33" s="9"/>
      <c r="Y33" s="9"/>
      <c r="Z33" s="9"/>
      <c r="AA33" s="9">
        <v>0</v>
      </c>
      <c r="AB33" s="7"/>
      <c r="AC33" s="7"/>
    </row>
    <row r="34" spans="1:29" s="8" customFormat="1" ht="39" hidden="1" customHeight="1" x14ac:dyDescent="0.25">
      <c r="A34" s="9">
        <v>580</v>
      </c>
      <c r="B34" s="9" t="s">
        <v>39</v>
      </c>
      <c r="C34" s="9" t="s">
        <v>40</v>
      </c>
      <c r="D34" s="9" t="s">
        <v>148</v>
      </c>
      <c r="E34" s="9" t="s">
        <v>42</v>
      </c>
      <c r="F34" s="9" t="s">
        <v>149</v>
      </c>
      <c r="G34" s="9" t="s">
        <v>150</v>
      </c>
      <c r="H34" s="9" t="s">
        <v>45</v>
      </c>
      <c r="I34" s="9">
        <v>2.23</v>
      </c>
      <c r="J34" s="9" t="s">
        <v>151</v>
      </c>
      <c r="K34" s="9"/>
      <c r="L34" s="9"/>
      <c r="M34" s="9">
        <v>50</v>
      </c>
      <c r="N34" s="9">
        <v>0</v>
      </c>
      <c r="O34" s="9">
        <v>0</v>
      </c>
      <c r="P34" s="9">
        <v>50</v>
      </c>
      <c r="Q34" s="9">
        <v>0</v>
      </c>
      <c r="R34" s="9">
        <v>0</v>
      </c>
      <c r="S34" s="9">
        <v>0</v>
      </c>
      <c r="T34" s="9">
        <v>50</v>
      </c>
      <c r="U34" s="9">
        <v>0</v>
      </c>
      <c r="V34" s="9">
        <v>207.6</v>
      </c>
      <c r="W34" s="9"/>
      <c r="X34" s="9"/>
      <c r="Y34" s="9"/>
      <c r="Z34" s="9"/>
      <c r="AA34" s="9">
        <v>0</v>
      </c>
      <c r="AB34" s="7"/>
      <c r="AC34" s="7"/>
    </row>
    <row r="35" spans="1:29" s="8" customFormat="1" ht="39" hidden="1" customHeight="1" x14ac:dyDescent="0.25">
      <c r="A35" s="9">
        <v>554</v>
      </c>
      <c r="B35" s="9" t="s">
        <v>39</v>
      </c>
      <c r="C35" s="9" t="s">
        <v>40</v>
      </c>
      <c r="D35" s="9" t="s">
        <v>152</v>
      </c>
      <c r="E35" s="9" t="s">
        <v>42</v>
      </c>
      <c r="F35" s="9" t="s">
        <v>153</v>
      </c>
      <c r="G35" s="9" t="s">
        <v>154</v>
      </c>
      <c r="H35" s="9" t="s">
        <v>45</v>
      </c>
      <c r="I35" s="9">
        <v>1</v>
      </c>
      <c r="J35" s="9" t="s">
        <v>155</v>
      </c>
      <c r="K35" s="9"/>
      <c r="L35" s="9"/>
      <c r="M35" s="9">
        <v>11</v>
      </c>
      <c r="N35" s="9">
        <v>0</v>
      </c>
      <c r="O35" s="9">
        <v>0</v>
      </c>
      <c r="P35" s="9">
        <v>11</v>
      </c>
      <c r="Q35" s="9">
        <v>0</v>
      </c>
      <c r="R35" s="9">
        <v>0</v>
      </c>
      <c r="S35" s="9">
        <v>0</v>
      </c>
      <c r="T35" s="9">
        <v>11</v>
      </c>
      <c r="U35" s="9">
        <v>0</v>
      </c>
      <c r="V35" s="9">
        <v>45.671999999999997</v>
      </c>
      <c r="W35" s="9"/>
      <c r="X35" s="9"/>
      <c r="Y35" s="9"/>
      <c r="Z35" s="9"/>
      <c r="AA35" s="9">
        <v>0</v>
      </c>
      <c r="AB35" s="7"/>
      <c r="AC35" s="7"/>
    </row>
    <row r="36" spans="1:29" s="8" customFormat="1" ht="39" hidden="1" customHeight="1" x14ac:dyDescent="0.25">
      <c r="A36" s="9">
        <v>572</v>
      </c>
      <c r="B36" s="9" t="s">
        <v>39</v>
      </c>
      <c r="C36" s="9" t="s">
        <v>40</v>
      </c>
      <c r="D36" s="9" t="s">
        <v>156</v>
      </c>
      <c r="E36" s="9" t="s">
        <v>42</v>
      </c>
      <c r="F36" s="9" t="s">
        <v>157</v>
      </c>
      <c r="G36" s="9" t="s">
        <v>158</v>
      </c>
      <c r="H36" s="9" t="s">
        <v>45</v>
      </c>
      <c r="I36" s="9">
        <v>1.4159999999999999</v>
      </c>
      <c r="J36" s="9" t="s">
        <v>159</v>
      </c>
      <c r="K36" s="9"/>
      <c r="L36" s="9"/>
      <c r="M36" s="9">
        <v>31</v>
      </c>
      <c r="N36" s="9">
        <v>0</v>
      </c>
      <c r="O36" s="9">
        <v>0</v>
      </c>
      <c r="P36" s="9">
        <v>31</v>
      </c>
      <c r="Q36" s="9">
        <v>0</v>
      </c>
      <c r="R36" s="9">
        <v>0</v>
      </c>
      <c r="S36" s="9">
        <v>0</v>
      </c>
      <c r="T36" s="9">
        <v>31</v>
      </c>
      <c r="U36" s="9">
        <v>0</v>
      </c>
      <c r="V36" s="9">
        <v>178.5</v>
      </c>
      <c r="W36" s="9"/>
      <c r="X36" s="9"/>
      <c r="Y36" s="9"/>
      <c r="Z36" s="9"/>
      <c r="AA36" s="9">
        <v>0</v>
      </c>
      <c r="AB36" s="7"/>
      <c r="AC36" s="7"/>
    </row>
    <row r="37" spans="1:29" s="8" customFormat="1" ht="39" hidden="1" customHeight="1" x14ac:dyDescent="0.25">
      <c r="A37" s="9">
        <v>524</v>
      </c>
      <c r="B37" s="9" t="s">
        <v>39</v>
      </c>
      <c r="C37" s="9" t="s">
        <v>40</v>
      </c>
      <c r="D37" s="9" t="s">
        <v>160</v>
      </c>
      <c r="E37" s="9" t="s">
        <v>42</v>
      </c>
      <c r="F37" s="9" t="s">
        <v>161</v>
      </c>
      <c r="G37" s="9" t="s">
        <v>162</v>
      </c>
      <c r="H37" s="9" t="s">
        <v>45</v>
      </c>
      <c r="I37" s="9">
        <v>3.77</v>
      </c>
      <c r="J37" s="9" t="s">
        <v>163</v>
      </c>
      <c r="K37" s="9"/>
      <c r="L37" s="9"/>
      <c r="M37" s="9">
        <v>28</v>
      </c>
      <c r="N37" s="9">
        <v>0</v>
      </c>
      <c r="O37" s="9">
        <v>0</v>
      </c>
      <c r="P37" s="9">
        <v>28</v>
      </c>
      <c r="Q37" s="9">
        <v>0</v>
      </c>
      <c r="R37" s="9">
        <v>0</v>
      </c>
      <c r="S37" s="9">
        <v>0</v>
      </c>
      <c r="T37" s="9">
        <v>28</v>
      </c>
      <c r="U37" s="9">
        <v>0</v>
      </c>
      <c r="V37" s="9">
        <v>96.88</v>
      </c>
      <c r="W37" s="9"/>
      <c r="X37" s="9"/>
      <c r="Y37" s="9"/>
      <c r="Z37" s="9"/>
      <c r="AA37" s="9">
        <v>0</v>
      </c>
      <c r="AB37" s="7"/>
      <c r="AC37" s="7"/>
    </row>
    <row r="38" spans="1:29" s="8" customFormat="1" ht="39" hidden="1" customHeight="1" x14ac:dyDescent="0.25">
      <c r="A38" s="9">
        <v>525</v>
      </c>
      <c r="B38" s="9" t="s">
        <v>39</v>
      </c>
      <c r="C38" s="9" t="s">
        <v>40</v>
      </c>
      <c r="D38" s="9" t="s">
        <v>164</v>
      </c>
      <c r="E38" s="9" t="s">
        <v>42</v>
      </c>
      <c r="F38" s="9" t="s">
        <v>165</v>
      </c>
      <c r="G38" s="9" t="s">
        <v>166</v>
      </c>
      <c r="H38" s="9" t="s">
        <v>45</v>
      </c>
      <c r="I38" s="9">
        <v>1.1200000000000001</v>
      </c>
      <c r="J38" s="9" t="s">
        <v>167</v>
      </c>
      <c r="K38" s="9"/>
      <c r="L38" s="9"/>
      <c r="M38" s="9">
        <v>31</v>
      </c>
      <c r="N38" s="9">
        <v>0</v>
      </c>
      <c r="O38" s="9">
        <v>0</v>
      </c>
      <c r="P38" s="9">
        <v>31</v>
      </c>
      <c r="Q38" s="9">
        <v>0</v>
      </c>
      <c r="R38" s="9">
        <v>0</v>
      </c>
      <c r="S38" s="9">
        <v>0</v>
      </c>
      <c r="T38" s="9">
        <v>31</v>
      </c>
      <c r="U38" s="9">
        <v>0</v>
      </c>
      <c r="V38" s="9">
        <v>107.26</v>
      </c>
      <c r="W38" s="9"/>
      <c r="X38" s="9"/>
      <c r="Y38" s="9"/>
      <c r="Z38" s="9"/>
      <c r="AA38" s="9">
        <v>0</v>
      </c>
      <c r="AB38" s="7"/>
      <c r="AC38" s="7"/>
    </row>
    <row r="39" spans="1:29" s="8" customFormat="1" ht="39" hidden="1" customHeight="1" x14ac:dyDescent="0.25">
      <c r="A39" s="9">
        <v>583</v>
      </c>
      <c r="B39" s="9" t="s">
        <v>39</v>
      </c>
      <c r="C39" s="9" t="s">
        <v>40</v>
      </c>
      <c r="D39" s="9" t="s">
        <v>168</v>
      </c>
      <c r="E39" s="9" t="s">
        <v>42</v>
      </c>
      <c r="F39" s="9" t="s">
        <v>169</v>
      </c>
      <c r="G39" s="9" t="s">
        <v>170</v>
      </c>
      <c r="H39" s="9" t="s">
        <v>45</v>
      </c>
      <c r="I39" s="9">
        <v>0.88</v>
      </c>
      <c r="J39" s="9" t="s">
        <v>171</v>
      </c>
      <c r="K39" s="9"/>
      <c r="L39" s="9"/>
      <c r="M39" s="9">
        <v>44</v>
      </c>
      <c r="N39" s="9">
        <v>0</v>
      </c>
      <c r="O39" s="9">
        <v>0</v>
      </c>
      <c r="P39" s="9">
        <v>44</v>
      </c>
      <c r="Q39" s="9">
        <v>0</v>
      </c>
      <c r="R39" s="9">
        <v>0</v>
      </c>
      <c r="S39" s="9">
        <v>0</v>
      </c>
      <c r="T39" s="9">
        <v>44</v>
      </c>
      <c r="U39" s="9">
        <v>0</v>
      </c>
      <c r="V39" s="9">
        <v>182.68</v>
      </c>
      <c r="W39" s="9"/>
      <c r="X39" s="9"/>
      <c r="Y39" s="9"/>
      <c r="Z39" s="9"/>
      <c r="AA39" s="9">
        <v>0</v>
      </c>
      <c r="AB39" s="7"/>
      <c r="AC39" s="7"/>
    </row>
    <row r="40" spans="1:29" s="8" customFormat="1" ht="39" hidden="1" customHeight="1" x14ac:dyDescent="0.25">
      <c r="A40" s="9">
        <v>555</v>
      </c>
      <c r="B40" s="9" t="s">
        <v>39</v>
      </c>
      <c r="C40" s="9" t="s">
        <v>40</v>
      </c>
      <c r="D40" s="9" t="s">
        <v>172</v>
      </c>
      <c r="E40" s="9" t="s">
        <v>42</v>
      </c>
      <c r="F40" s="9" t="s">
        <v>173</v>
      </c>
      <c r="G40" s="9" t="s">
        <v>174</v>
      </c>
      <c r="H40" s="9" t="s">
        <v>45</v>
      </c>
      <c r="I40" s="9">
        <v>1.5329999999999999</v>
      </c>
      <c r="J40" s="9" t="s">
        <v>175</v>
      </c>
      <c r="K40" s="9"/>
      <c r="L40" s="9"/>
      <c r="M40" s="9">
        <v>20</v>
      </c>
      <c r="N40" s="9">
        <v>0</v>
      </c>
      <c r="O40" s="9">
        <v>0</v>
      </c>
      <c r="P40" s="9">
        <v>20</v>
      </c>
      <c r="Q40" s="9">
        <v>0</v>
      </c>
      <c r="R40" s="9">
        <v>0</v>
      </c>
      <c r="S40" s="9">
        <v>0</v>
      </c>
      <c r="T40" s="9">
        <v>20</v>
      </c>
      <c r="U40" s="9">
        <v>0</v>
      </c>
      <c r="V40" s="9">
        <v>108</v>
      </c>
      <c r="W40" s="9"/>
      <c r="X40" s="9"/>
      <c r="Y40" s="9"/>
      <c r="Z40" s="9"/>
      <c r="AA40" s="9">
        <v>0</v>
      </c>
      <c r="AB40" s="7"/>
      <c r="AC40" s="7"/>
    </row>
    <row r="41" spans="1:29" s="8" customFormat="1" ht="39" hidden="1" customHeight="1" x14ac:dyDescent="0.25">
      <c r="A41" s="9">
        <v>556</v>
      </c>
      <c r="B41" s="9" t="s">
        <v>39</v>
      </c>
      <c r="C41" s="9" t="s">
        <v>40</v>
      </c>
      <c r="D41" s="9" t="s">
        <v>176</v>
      </c>
      <c r="E41" s="9" t="s">
        <v>42</v>
      </c>
      <c r="F41" s="9" t="s">
        <v>177</v>
      </c>
      <c r="G41" s="9" t="s">
        <v>178</v>
      </c>
      <c r="H41" s="9" t="s">
        <v>45</v>
      </c>
      <c r="I41" s="9">
        <v>0.98299999999999998</v>
      </c>
      <c r="J41" s="9" t="s">
        <v>179</v>
      </c>
      <c r="K41" s="9"/>
      <c r="L41" s="9"/>
      <c r="M41" s="9">
        <v>30</v>
      </c>
      <c r="N41" s="9">
        <v>0</v>
      </c>
      <c r="O41" s="9">
        <v>0</v>
      </c>
      <c r="P41" s="9">
        <v>30</v>
      </c>
      <c r="Q41" s="9">
        <v>0</v>
      </c>
      <c r="R41" s="9">
        <v>0</v>
      </c>
      <c r="S41" s="9">
        <v>0</v>
      </c>
      <c r="T41" s="9">
        <v>30</v>
      </c>
      <c r="U41" s="9">
        <v>0</v>
      </c>
      <c r="V41" s="9">
        <v>96.4</v>
      </c>
      <c r="W41" s="9"/>
      <c r="X41" s="9"/>
      <c r="Y41" s="9"/>
      <c r="Z41" s="9"/>
      <c r="AA41" s="9">
        <v>0</v>
      </c>
      <c r="AB41" s="7"/>
      <c r="AC41" s="7"/>
    </row>
    <row r="42" spans="1:29" s="48" customFormat="1" ht="39" hidden="1" customHeight="1" x14ac:dyDescent="0.25">
      <c r="A42" s="46">
        <v>726</v>
      </c>
      <c r="B42" s="46" t="s">
        <v>129</v>
      </c>
      <c r="C42" s="46" t="s">
        <v>55</v>
      </c>
      <c r="D42" s="46" t="s">
        <v>180</v>
      </c>
      <c r="E42" s="46" t="s">
        <v>61</v>
      </c>
      <c r="F42" s="46" t="s">
        <v>181</v>
      </c>
      <c r="G42" s="46" t="s">
        <v>182</v>
      </c>
      <c r="H42" s="46" t="s">
        <v>45</v>
      </c>
      <c r="I42" s="46">
        <v>2.5</v>
      </c>
      <c r="J42" s="46" t="s">
        <v>183</v>
      </c>
      <c r="K42" s="46"/>
      <c r="L42" s="46"/>
      <c r="M42" s="46">
        <v>1</v>
      </c>
      <c r="N42" s="46">
        <v>0</v>
      </c>
      <c r="O42" s="46">
        <v>0</v>
      </c>
      <c r="P42" s="46">
        <v>1</v>
      </c>
      <c r="Q42" s="46">
        <v>0</v>
      </c>
      <c r="R42" s="46">
        <v>0</v>
      </c>
      <c r="S42" s="46">
        <v>1</v>
      </c>
      <c r="T42" s="46">
        <v>0</v>
      </c>
      <c r="U42" s="46">
        <v>0</v>
      </c>
      <c r="V42" s="46"/>
      <c r="W42" s="46"/>
      <c r="X42" s="46"/>
      <c r="Y42" s="46"/>
      <c r="Z42" s="46"/>
      <c r="AA42" s="46">
        <v>1</v>
      </c>
      <c r="AB42" s="47"/>
      <c r="AC42" s="47"/>
    </row>
    <row r="43" spans="1:29" s="48" customFormat="1" ht="39" hidden="1" customHeight="1" x14ac:dyDescent="0.25">
      <c r="A43" s="46">
        <v>727</v>
      </c>
      <c r="B43" s="46" t="s">
        <v>129</v>
      </c>
      <c r="C43" s="46" t="s">
        <v>55</v>
      </c>
      <c r="D43" s="46" t="s">
        <v>184</v>
      </c>
      <c r="E43" s="46" t="s">
        <v>61</v>
      </c>
      <c r="F43" s="46" t="s">
        <v>185</v>
      </c>
      <c r="G43" s="46" t="s">
        <v>186</v>
      </c>
      <c r="H43" s="46" t="s">
        <v>45</v>
      </c>
      <c r="I43" s="46">
        <v>1.73</v>
      </c>
      <c r="J43" s="46" t="s">
        <v>187</v>
      </c>
      <c r="K43" s="46"/>
      <c r="L43" s="46"/>
      <c r="M43" s="46">
        <v>3</v>
      </c>
      <c r="N43" s="46">
        <v>0</v>
      </c>
      <c r="O43" s="46">
        <v>0</v>
      </c>
      <c r="P43" s="46">
        <v>3</v>
      </c>
      <c r="Q43" s="46">
        <v>0</v>
      </c>
      <c r="R43" s="46">
        <v>0</v>
      </c>
      <c r="S43" s="46">
        <v>3</v>
      </c>
      <c r="T43" s="46">
        <v>0</v>
      </c>
      <c r="U43" s="46">
        <v>0</v>
      </c>
      <c r="V43" s="46"/>
      <c r="W43" s="46"/>
      <c r="X43" s="46"/>
      <c r="Y43" s="46"/>
      <c r="Z43" s="46"/>
      <c r="AA43" s="46">
        <v>1</v>
      </c>
      <c r="AB43" s="47"/>
      <c r="AC43" s="47"/>
    </row>
    <row r="44" spans="1:29" s="8" customFormat="1" ht="39" hidden="1" customHeight="1" x14ac:dyDescent="0.25">
      <c r="A44" s="9">
        <v>558</v>
      </c>
      <c r="B44" s="9" t="s">
        <v>39</v>
      </c>
      <c r="C44" s="9" t="s">
        <v>40</v>
      </c>
      <c r="D44" s="9" t="s">
        <v>73</v>
      </c>
      <c r="E44" s="9" t="s">
        <v>42</v>
      </c>
      <c r="F44" s="9" t="s">
        <v>188</v>
      </c>
      <c r="G44" s="9" t="s">
        <v>189</v>
      </c>
      <c r="H44" s="9" t="s">
        <v>45</v>
      </c>
      <c r="I44" s="9">
        <v>2.1160000000000001</v>
      </c>
      <c r="J44" s="9" t="s">
        <v>76</v>
      </c>
      <c r="K44" s="9"/>
      <c r="L44" s="9"/>
      <c r="M44" s="9">
        <v>63</v>
      </c>
      <c r="N44" s="9">
        <v>0</v>
      </c>
      <c r="O44" s="9">
        <v>0</v>
      </c>
      <c r="P44" s="9">
        <v>63</v>
      </c>
      <c r="Q44" s="9">
        <v>0</v>
      </c>
      <c r="R44" s="9">
        <v>0</v>
      </c>
      <c r="S44" s="9">
        <v>0</v>
      </c>
      <c r="T44" s="9">
        <v>63</v>
      </c>
      <c r="U44" s="9">
        <v>0</v>
      </c>
      <c r="V44" s="9">
        <v>593.49400000000003</v>
      </c>
      <c r="W44" s="9"/>
      <c r="X44" s="9"/>
      <c r="Y44" s="9"/>
      <c r="Z44" s="9"/>
      <c r="AA44" s="9">
        <v>0</v>
      </c>
      <c r="AB44" s="7"/>
      <c r="AC44" s="7"/>
    </row>
    <row r="45" spans="1:29" s="8" customFormat="1" ht="39" hidden="1" customHeight="1" x14ac:dyDescent="0.25">
      <c r="A45" s="9">
        <v>557</v>
      </c>
      <c r="B45" s="9" t="s">
        <v>39</v>
      </c>
      <c r="C45" s="9" t="s">
        <v>40</v>
      </c>
      <c r="D45" s="9" t="s">
        <v>51</v>
      </c>
      <c r="E45" s="9" t="s">
        <v>42</v>
      </c>
      <c r="F45" s="9" t="s">
        <v>190</v>
      </c>
      <c r="G45" s="9" t="s">
        <v>191</v>
      </c>
      <c r="H45" s="9" t="s">
        <v>45</v>
      </c>
      <c r="I45" s="9">
        <v>0.56599999999999995</v>
      </c>
      <c r="J45" s="9" t="s">
        <v>54</v>
      </c>
      <c r="K45" s="9"/>
      <c r="L45" s="9"/>
      <c r="M45" s="9">
        <v>35</v>
      </c>
      <c r="N45" s="9">
        <v>0</v>
      </c>
      <c r="O45" s="9">
        <v>0</v>
      </c>
      <c r="P45" s="9">
        <v>35</v>
      </c>
      <c r="Q45" s="9">
        <v>0</v>
      </c>
      <c r="R45" s="9">
        <v>0</v>
      </c>
      <c r="S45" s="9">
        <v>0</v>
      </c>
      <c r="T45" s="9">
        <v>35</v>
      </c>
      <c r="U45" s="9">
        <v>0</v>
      </c>
      <c r="V45" s="9">
        <v>184.072</v>
      </c>
      <c r="W45" s="9"/>
      <c r="X45" s="9"/>
      <c r="Y45" s="9"/>
      <c r="Z45" s="9"/>
      <c r="AA45" s="9">
        <v>0</v>
      </c>
      <c r="AB45" s="7"/>
      <c r="AC45" s="7"/>
    </row>
    <row r="46" spans="1:29" s="8" customFormat="1" ht="39" hidden="1" customHeight="1" x14ac:dyDescent="0.25">
      <c r="A46" s="9">
        <v>559</v>
      </c>
      <c r="B46" s="9" t="s">
        <v>39</v>
      </c>
      <c r="C46" s="9" t="s">
        <v>40</v>
      </c>
      <c r="D46" s="9" t="s">
        <v>192</v>
      </c>
      <c r="E46" s="9" t="s">
        <v>42</v>
      </c>
      <c r="F46" s="9" t="s">
        <v>193</v>
      </c>
      <c r="G46" s="9" t="s">
        <v>194</v>
      </c>
      <c r="H46" s="9" t="s">
        <v>45</v>
      </c>
      <c r="I46" s="9">
        <v>2.133</v>
      </c>
      <c r="J46" s="9" t="s">
        <v>195</v>
      </c>
      <c r="K46" s="9"/>
      <c r="L46" s="9"/>
      <c r="M46" s="9">
        <v>46</v>
      </c>
      <c r="N46" s="9">
        <v>0</v>
      </c>
      <c r="O46" s="9">
        <v>0</v>
      </c>
      <c r="P46" s="9">
        <v>46</v>
      </c>
      <c r="Q46" s="9">
        <v>0</v>
      </c>
      <c r="R46" s="9">
        <v>0</v>
      </c>
      <c r="S46" s="9">
        <v>0</v>
      </c>
      <c r="T46" s="9">
        <v>46</v>
      </c>
      <c r="U46" s="9">
        <v>0</v>
      </c>
      <c r="V46" s="9">
        <v>46</v>
      </c>
      <c r="W46" s="9"/>
      <c r="X46" s="9"/>
      <c r="Y46" s="9"/>
      <c r="Z46" s="9"/>
      <c r="AA46" s="9">
        <v>0</v>
      </c>
      <c r="AB46" s="7"/>
      <c r="AC46" s="7"/>
    </row>
    <row r="47" spans="1:29" s="8" customFormat="1" ht="39" hidden="1" customHeight="1" x14ac:dyDescent="0.25">
      <c r="A47" s="9">
        <v>559</v>
      </c>
      <c r="B47" s="9" t="s">
        <v>39</v>
      </c>
      <c r="C47" s="9" t="s">
        <v>40</v>
      </c>
      <c r="D47" s="9" t="s">
        <v>196</v>
      </c>
      <c r="E47" s="9" t="s">
        <v>42</v>
      </c>
      <c r="F47" s="9" t="s">
        <v>193</v>
      </c>
      <c r="G47" s="9" t="s">
        <v>194</v>
      </c>
      <c r="H47" s="9" t="s">
        <v>45</v>
      </c>
      <c r="I47" s="9">
        <v>2.133</v>
      </c>
      <c r="J47" s="9" t="s">
        <v>195</v>
      </c>
      <c r="K47" s="9"/>
      <c r="L47" s="9"/>
      <c r="M47" s="9">
        <v>46</v>
      </c>
      <c r="N47" s="9">
        <v>0</v>
      </c>
      <c r="O47" s="9">
        <v>0</v>
      </c>
      <c r="P47" s="9">
        <v>46</v>
      </c>
      <c r="Q47" s="9">
        <v>0</v>
      </c>
      <c r="R47" s="9">
        <v>0</v>
      </c>
      <c r="S47" s="9">
        <v>0</v>
      </c>
      <c r="T47" s="9">
        <v>46</v>
      </c>
      <c r="U47" s="9">
        <v>0</v>
      </c>
      <c r="V47" s="9">
        <v>46</v>
      </c>
      <c r="W47" s="9"/>
      <c r="X47" s="9"/>
      <c r="Y47" s="9"/>
      <c r="Z47" s="9"/>
      <c r="AA47" s="9">
        <v>0</v>
      </c>
      <c r="AB47" s="7"/>
      <c r="AC47" s="7"/>
    </row>
    <row r="48" spans="1:29" s="8" customFormat="1" ht="39" hidden="1" customHeight="1" x14ac:dyDescent="0.25">
      <c r="A48" s="9">
        <v>526</v>
      </c>
      <c r="B48" s="9" t="s">
        <v>39</v>
      </c>
      <c r="C48" s="9" t="s">
        <v>40</v>
      </c>
      <c r="D48" s="9" t="s">
        <v>197</v>
      </c>
      <c r="E48" s="9" t="s">
        <v>42</v>
      </c>
      <c r="F48" s="9" t="s">
        <v>198</v>
      </c>
      <c r="G48" s="9" t="s">
        <v>199</v>
      </c>
      <c r="H48" s="9" t="s">
        <v>45</v>
      </c>
      <c r="I48" s="9">
        <v>1.333</v>
      </c>
      <c r="J48" s="9" t="s">
        <v>197</v>
      </c>
      <c r="K48" s="9"/>
      <c r="L48" s="9"/>
      <c r="M48" s="9">
        <v>50</v>
      </c>
      <c r="N48" s="9">
        <v>0</v>
      </c>
      <c r="O48" s="9">
        <v>0</v>
      </c>
      <c r="P48" s="9">
        <v>50</v>
      </c>
      <c r="Q48" s="9">
        <v>0</v>
      </c>
      <c r="R48" s="9">
        <v>0</v>
      </c>
      <c r="S48" s="9">
        <v>0</v>
      </c>
      <c r="T48" s="9">
        <v>50</v>
      </c>
      <c r="U48" s="9">
        <v>0</v>
      </c>
      <c r="V48" s="9">
        <v>219.078</v>
      </c>
      <c r="W48" s="9"/>
      <c r="X48" s="9"/>
      <c r="Y48" s="9"/>
      <c r="Z48" s="9"/>
      <c r="AA48" s="9">
        <v>0</v>
      </c>
      <c r="AB48" s="7"/>
      <c r="AC48" s="7"/>
    </row>
    <row r="49" spans="1:29" s="8" customFormat="1" ht="39" hidden="1" customHeight="1" x14ac:dyDescent="0.25">
      <c r="A49" s="9">
        <v>527</v>
      </c>
      <c r="B49" s="9" t="s">
        <v>39</v>
      </c>
      <c r="C49" s="9" t="s">
        <v>40</v>
      </c>
      <c r="D49" s="9" t="s">
        <v>200</v>
      </c>
      <c r="E49" s="9" t="s">
        <v>42</v>
      </c>
      <c r="F49" s="9" t="s">
        <v>201</v>
      </c>
      <c r="G49" s="9" t="s">
        <v>202</v>
      </c>
      <c r="H49" s="9" t="s">
        <v>45</v>
      </c>
      <c r="I49" s="9">
        <v>1</v>
      </c>
      <c r="J49" s="9" t="s">
        <v>203</v>
      </c>
      <c r="K49" s="9"/>
      <c r="L49" s="9"/>
      <c r="M49" s="9">
        <v>31</v>
      </c>
      <c r="N49" s="9">
        <v>0</v>
      </c>
      <c r="O49" s="9">
        <v>0</v>
      </c>
      <c r="P49" s="9">
        <v>31</v>
      </c>
      <c r="Q49" s="9">
        <v>0</v>
      </c>
      <c r="R49" s="9">
        <v>0</v>
      </c>
      <c r="S49" s="9">
        <v>0</v>
      </c>
      <c r="T49" s="9">
        <v>31</v>
      </c>
      <c r="U49" s="9">
        <v>0</v>
      </c>
      <c r="V49" s="9">
        <v>107.26</v>
      </c>
      <c r="W49" s="9"/>
      <c r="X49" s="9"/>
      <c r="Y49" s="9"/>
      <c r="Z49" s="9"/>
      <c r="AA49" s="9">
        <v>0</v>
      </c>
      <c r="AB49" s="7"/>
      <c r="AC49" s="7"/>
    </row>
    <row r="50" spans="1:29" s="48" customFormat="1" ht="39" hidden="1" customHeight="1" x14ac:dyDescent="0.25">
      <c r="A50" s="46">
        <v>734</v>
      </c>
      <c r="B50" s="46" t="s">
        <v>129</v>
      </c>
      <c r="C50" s="46" t="s">
        <v>55</v>
      </c>
      <c r="D50" s="46" t="s">
        <v>204</v>
      </c>
      <c r="E50" s="46" t="s">
        <v>89</v>
      </c>
      <c r="F50" s="46" t="s">
        <v>205</v>
      </c>
      <c r="G50" s="46" t="s">
        <v>206</v>
      </c>
      <c r="H50" s="46" t="s">
        <v>45</v>
      </c>
      <c r="I50" s="46">
        <v>2.9</v>
      </c>
      <c r="J50" s="46"/>
      <c r="K50" s="46"/>
      <c r="L50" s="46"/>
      <c r="M50" s="46">
        <v>1</v>
      </c>
      <c r="N50" s="46">
        <v>0</v>
      </c>
      <c r="O50" s="46">
        <v>0</v>
      </c>
      <c r="P50" s="46">
        <v>1</v>
      </c>
      <c r="Q50" s="46">
        <v>0</v>
      </c>
      <c r="R50" s="46">
        <v>0</v>
      </c>
      <c r="S50" s="46">
        <v>1</v>
      </c>
      <c r="T50" s="46">
        <v>0</v>
      </c>
      <c r="U50" s="46">
        <v>0</v>
      </c>
      <c r="V50" s="46"/>
      <c r="W50" s="46"/>
      <c r="X50" s="46"/>
      <c r="Y50" s="46"/>
      <c r="Z50" s="46"/>
      <c r="AA50" s="46">
        <v>1</v>
      </c>
      <c r="AB50" s="47"/>
      <c r="AC50" s="47"/>
    </row>
    <row r="51" spans="1:29" s="8" customFormat="1" ht="39" hidden="1" customHeight="1" x14ac:dyDescent="0.25">
      <c r="A51" s="9">
        <v>728</v>
      </c>
      <c r="B51" s="9" t="s">
        <v>39</v>
      </c>
      <c r="C51" s="9" t="s">
        <v>55</v>
      </c>
      <c r="D51" s="9" t="s">
        <v>148</v>
      </c>
      <c r="E51" s="9" t="s">
        <v>42</v>
      </c>
      <c r="F51" s="9" t="s">
        <v>207</v>
      </c>
      <c r="G51" s="9" t="s">
        <v>208</v>
      </c>
      <c r="H51" s="9" t="s">
        <v>45</v>
      </c>
      <c r="I51" s="9">
        <v>0.37</v>
      </c>
      <c r="J51" s="9" t="s">
        <v>151</v>
      </c>
      <c r="K51" s="9"/>
      <c r="L51" s="9"/>
      <c r="M51" s="9">
        <v>40</v>
      </c>
      <c r="N51" s="9">
        <v>0</v>
      </c>
      <c r="O51" s="9">
        <v>0</v>
      </c>
      <c r="P51" s="9">
        <v>40</v>
      </c>
      <c r="Q51" s="9">
        <v>0</v>
      </c>
      <c r="R51" s="9">
        <v>0</v>
      </c>
      <c r="S51" s="9">
        <v>0</v>
      </c>
      <c r="T51" s="9">
        <v>40</v>
      </c>
      <c r="U51" s="9">
        <v>0</v>
      </c>
      <c r="V51" s="9">
        <v>152</v>
      </c>
      <c r="W51" s="9"/>
      <c r="X51" s="9"/>
      <c r="Y51" s="9"/>
      <c r="Z51" s="9"/>
      <c r="AA51" s="9">
        <v>0</v>
      </c>
      <c r="AB51" s="7"/>
      <c r="AC51" s="7"/>
    </row>
    <row r="52" spans="1:29" s="8" customFormat="1" ht="39" hidden="1" customHeight="1" x14ac:dyDescent="0.25">
      <c r="A52" s="9">
        <v>729</v>
      </c>
      <c r="B52" s="9" t="s">
        <v>39</v>
      </c>
      <c r="C52" s="9" t="s">
        <v>55</v>
      </c>
      <c r="D52" s="9" t="s">
        <v>209</v>
      </c>
      <c r="E52" s="9" t="s">
        <v>42</v>
      </c>
      <c r="F52" s="9" t="s">
        <v>210</v>
      </c>
      <c r="G52" s="9" t="s">
        <v>211</v>
      </c>
      <c r="H52" s="9" t="s">
        <v>45</v>
      </c>
      <c r="I52" s="9">
        <v>1.4</v>
      </c>
      <c r="J52" s="9" t="s">
        <v>212</v>
      </c>
      <c r="K52" s="9"/>
      <c r="L52" s="9"/>
      <c r="M52" s="9">
        <v>20</v>
      </c>
      <c r="N52" s="9">
        <v>0</v>
      </c>
      <c r="O52" s="9">
        <v>0</v>
      </c>
      <c r="P52" s="9">
        <v>20</v>
      </c>
      <c r="Q52" s="9">
        <v>0</v>
      </c>
      <c r="R52" s="9">
        <v>0</v>
      </c>
      <c r="S52" s="9">
        <v>0</v>
      </c>
      <c r="T52" s="9">
        <v>20</v>
      </c>
      <c r="U52" s="9">
        <v>0</v>
      </c>
      <c r="V52" s="9">
        <v>76</v>
      </c>
      <c r="W52" s="9"/>
      <c r="X52" s="9"/>
      <c r="Y52" s="9"/>
      <c r="Z52" s="9"/>
      <c r="AA52" s="9">
        <v>0</v>
      </c>
      <c r="AB52" s="7"/>
      <c r="AC52" s="7"/>
    </row>
    <row r="53" spans="1:29" s="8" customFormat="1" ht="39" hidden="1" customHeight="1" x14ac:dyDescent="0.25">
      <c r="A53" s="9">
        <v>730</v>
      </c>
      <c r="B53" s="9" t="s">
        <v>39</v>
      </c>
      <c r="C53" s="9" t="s">
        <v>40</v>
      </c>
      <c r="D53" s="9" t="s">
        <v>213</v>
      </c>
      <c r="E53" s="9" t="s">
        <v>42</v>
      </c>
      <c r="F53" s="9" t="s">
        <v>214</v>
      </c>
      <c r="G53" s="9" t="s">
        <v>215</v>
      </c>
      <c r="H53" s="9" t="s">
        <v>45</v>
      </c>
      <c r="I53" s="9">
        <v>0.17</v>
      </c>
      <c r="J53" s="9" t="s">
        <v>40</v>
      </c>
      <c r="K53" s="9"/>
      <c r="L53" s="9"/>
      <c r="M53" s="9">
        <v>60</v>
      </c>
      <c r="N53" s="9">
        <v>0</v>
      </c>
      <c r="O53" s="9">
        <v>0</v>
      </c>
      <c r="P53" s="9">
        <v>60</v>
      </c>
      <c r="Q53" s="9">
        <v>0</v>
      </c>
      <c r="R53" s="9">
        <v>0</v>
      </c>
      <c r="S53" s="9">
        <v>0</v>
      </c>
      <c r="T53" s="9">
        <v>60</v>
      </c>
      <c r="U53" s="9">
        <v>0</v>
      </c>
      <c r="V53" s="9">
        <v>198</v>
      </c>
      <c r="W53" s="9"/>
      <c r="X53" s="9"/>
      <c r="Y53" s="9"/>
      <c r="Z53" s="9"/>
      <c r="AA53" s="9">
        <v>0</v>
      </c>
      <c r="AB53" s="7"/>
      <c r="AC53" s="7"/>
    </row>
    <row r="54" spans="1:29" s="8" customFormat="1" ht="39" hidden="1" customHeight="1" x14ac:dyDescent="0.25">
      <c r="A54" s="9">
        <v>731</v>
      </c>
      <c r="B54" s="9" t="s">
        <v>39</v>
      </c>
      <c r="C54" s="9" t="s">
        <v>55</v>
      </c>
      <c r="D54" s="9" t="s">
        <v>216</v>
      </c>
      <c r="E54" s="9" t="s">
        <v>42</v>
      </c>
      <c r="F54" s="9" t="s">
        <v>217</v>
      </c>
      <c r="G54" s="9" t="s">
        <v>218</v>
      </c>
      <c r="H54" s="9" t="s">
        <v>45</v>
      </c>
      <c r="I54" s="9">
        <v>1.97</v>
      </c>
      <c r="J54" s="9" t="s">
        <v>167</v>
      </c>
      <c r="K54" s="9"/>
      <c r="L54" s="9"/>
      <c r="M54" s="9">
        <v>31</v>
      </c>
      <c r="N54" s="9">
        <v>0</v>
      </c>
      <c r="O54" s="9">
        <v>0</v>
      </c>
      <c r="P54" s="9">
        <v>31</v>
      </c>
      <c r="Q54" s="9">
        <v>0</v>
      </c>
      <c r="R54" s="9">
        <v>0</v>
      </c>
      <c r="S54" s="9">
        <v>0</v>
      </c>
      <c r="T54" s="9">
        <v>31</v>
      </c>
      <c r="U54" s="9">
        <v>0</v>
      </c>
      <c r="V54" s="9">
        <v>102</v>
      </c>
      <c r="W54" s="9"/>
      <c r="X54" s="9"/>
      <c r="Y54" s="9"/>
      <c r="Z54" s="9"/>
      <c r="AA54" s="9">
        <v>0</v>
      </c>
      <c r="AB54" s="7"/>
      <c r="AC54" s="7"/>
    </row>
    <row r="55" spans="1:29" s="8" customFormat="1" ht="39" hidden="1" customHeight="1" x14ac:dyDescent="0.25">
      <c r="A55" s="9">
        <v>584</v>
      </c>
      <c r="B55" s="9" t="s">
        <v>39</v>
      </c>
      <c r="C55" s="9" t="s">
        <v>55</v>
      </c>
      <c r="D55" s="9" t="s">
        <v>219</v>
      </c>
      <c r="E55" s="9" t="s">
        <v>61</v>
      </c>
      <c r="F55" s="9" t="s">
        <v>220</v>
      </c>
      <c r="G55" s="9" t="s">
        <v>221</v>
      </c>
      <c r="H55" s="9" t="s">
        <v>45</v>
      </c>
      <c r="I55" s="9">
        <v>0.73299999999999998</v>
      </c>
      <c r="J55" s="9" t="s">
        <v>222</v>
      </c>
      <c r="K55" s="9">
        <v>0</v>
      </c>
      <c r="L55" s="9">
        <v>0</v>
      </c>
      <c r="M55" s="9">
        <v>339</v>
      </c>
      <c r="N55" s="9">
        <v>0</v>
      </c>
      <c r="O55" s="9">
        <v>0</v>
      </c>
      <c r="P55" s="9">
        <v>337</v>
      </c>
      <c r="Q55" s="9">
        <v>0</v>
      </c>
      <c r="R55" s="9">
        <v>0</v>
      </c>
      <c r="S55" s="9">
        <v>0</v>
      </c>
      <c r="T55" s="9">
        <v>337</v>
      </c>
      <c r="U55" s="9">
        <v>2</v>
      </c>
      <c r="V55" s="9">
        <v>2000</v>
      </c>
      <c r="W55" s="9"/>
      <c r="X55" s="9"/>
      <c r="Y55" s="9"/>
      <c r="Z55" s="9"/>
      <c r="AA55" s="9">
        <v>0</v>
      </c>
      <c r="AB55" s="7"/>
      <c r="AC55" s="7"/>
    </row>
    <row r="56" spans="1:29" s="8" customFormat="1" ht="39" hidden="1" customHeight="1" x14ac:dyDescent="0.25">
      <c r="A56" s="9">
        <v>559</v>
      </c>
      <c r="B56" s="9" t="s">
        <v>39</v>
      </c>
      <c r="C56" s="9" t="s">
        <v>40</v>
      </c>
      <c r="D56" s="9" t="s">
        <v>223</v>
      </c>
      <c r="E56" s="9" t="s">
        <v>42</v>
      </c>
      <c r="F56" s="9" t="s">
        <v>224</v>
      </c>
      <c r="G56" s="9" t="s">
        <v>225</v>
      </c>
      <c r="H56" s="9" t="s">
        <v>45</v>
      </c>
      <c r="I56" s="9">
        <v>3.07</v>
      </c>
      <c r="J56" s="9" t="s">
        <v>226</v>
      </c>
      <c r="K56" s="9"/>
      <c r="L56" s="9"/>
      <c r="M56" s="9">
        <v>46</v>
      </c>
      <c r="N56" s="9">
        <v>0</v>
      </c>
      <c r="O56" s="9">
        <v>0</v>
      </c>
      <c r="P56" s="9">
        <v>46</v>
      </c>
      <c r="Q56" s="9">
        <v>0</v>
      </c>
      <c r="R56" s="9">
        <v>0</v>
      </c>
      <c r="S56" s="9">
        <v>0</v>
      </c>
      <c r="T56" s="9">
        <v>46</v>
      </c>
      <c r="U56" s="9">
        <v>0</v>
      </c>
      <c r="V56" s="9">
        <v>151</v>
      </c>
      <c r="W56" s="9"/>
      <c r="X56" s="9"/>
      <c r="Y56" s="9"/>
      <c r="Z56" s="9"/>
      <c r="AA56" s="9">
        <v>0</v>
      </c>
      <c r="AB56" s="7"/>
      <c r="AC56" s="7"/>
    </row>
    <row r="57" spans="1:29" s="8" customFormat="1" ht="39" hidden="1" customHeight="1" x14ac:dyDescent="0.25">
      <c r="A57" s="9">
        <v>735</v>
      </c>
      <c r="B57" s="9" t="s">
        <v>39</v>
      </c>
      <c r="C57" s="9" t="s">
        <v>55</v>
      </c>
      <c r="D57" s="9" t="s">
        <v>227</v>
      </c>
      <c r="E57" s="9" t="s">
        <v>42</v>
      </c>
      <c r="F57" s="9" t="s">
        <v>228</v>
      </c>
      <c r="G57" s="9" t="s">
        <v>229</v>
      </c>
      <c r="H57" s="9" t="s">
        <v>45</v>
      </c>
      <c r="I57" s="9">
        <v>1.45</v>
      </c>
      <c r="J57" s="9" t="s">
        <v>230</v>
      </c>
      <c r="K57" s="9"/>
      <c r="L57" s="9"/>
      <c r="M57" s="9">
        <v>100</v>
      </c>
      <c r="N57" s="9">
        <v>0</v>
      </c>
      <c r="O57" s="9">
        <v>0</v>
      </c>
      <c r="P57" s="9">
        <v>100</v>
      </c>
      <c r="Q57" s="9">
        <v>0</v>
      </c>
      <c r="R57" s="9">
        <v>0</v>
      </c>
      <c r="S57" s="9">
        <v>0</v>
      </c>
      <c r="T57" s="9">
        <v>100</v>
      </c>
      <c r="U57" s="9">
        <v>0</v>
      </c>
      <c r="V57" s="9">
        <v>330</v>
      </c>
      <c r="W57" s="9"/>
      <c r="X57" s="9"/>
      <c r="Y57" s="9"/>
      <c r="Z57" s="9"/>
      <c r="AA57" s="9">
        <v>0</v>
      </c>
      <c r="AB57" s="7"/>
      <c r="AC57" s="7"/>
    </row>
    <row r="58" spans="1:29" s="8" customFormat="1" ht="39" hidden="1" customHeight="1" x14ac:dyDescent="0.25">
      <c r="A58" s="9">
        <v>736</v>
      </c>
      <c r="B58" s="9" t="s">
        <v>39</v>
      </c>
      <c r="C58" s="9" t="s">
        <v>55</v>
      </c>
      <c r="D58" s="9" t="s">
        <v>231</v>
      </c>
      <c r="E58" s="9" t="s">
        <v>42</v>
      </c>
      <c r="F58" s="9" t="s">
        <v>232</v>
      </c>
      <c r="G58" s="9" t="s">
        <v>233</v>
      </c>
      <c r="H58" s="9" t="s">
        <v>45</v>
      </c>
      <c r="I58" s="9">
        <v>3.08</v>
      </c>
      <c r="J58" s="9" t="s">
        <v>234</v>
      </c>
      <c r="K58" s="9"/>
      <c r="L58" s="9"/>
      <c r="M58" s="9">
        <v>34</v>
      </c>
      <c r="N58" s="9">
        <v>0</v>
      </c>
      <c r="O58" s="9">
        <v>0</v>
      </c>
      <c r="P58" s="9">
        <v>34</v>
      </c>
      <c r="Q58" s="9">
        <v>0</v>
      </c>
      <c r="R58" s="9">
        <v>0</v>
      </c>
      <c r="S58" s="9">
        <v>0</v>
      </c>
      <c r="T58" s="9">
        <v>34</v>
      </c>
      <c r="U58" s="9">
        <v>0</v>
      </c>
      <c r="V58" s="9">
        <v>112</v>
      </c>
      <c r="W58" s="9"/>
      <c r="X58" s="9"/>
      <c r="Y58" s="9"/>
      <c r="Z58" s="9"/>
      <c r="AA58" s="9">
        <v>0</v>
      </c>
      <c r="AB58" s="7"/>
      <c r="AC58" s="7"/>
    </row>
    <row r="59" spans="1:29" s="8" customFormat="1" ht="39" hidden="1" customHeight="1" x14ac:dyDescent="0.25">
      <c r="A59" s="9">
        <v>737</v>
      </c>
      <c r="B59" s="9" t="s">
        <v>39</v>
      </c>
      <c r="C59" s="9" t="s">
        <v>55</v>
      </c>
      <c r="D59" s="9" t="s">
        <v>235</v>
      </c>
      <c r="E59" s="9" t="s">
        <v>42</v>
      </c>
      <c r="F59" s="9" t="s">
        <v>236</v>
      </c>
      <c r="G59" s="9" t="s">
        <v>237</v>
      </c>
      <c r="H59" s="9" t="s">
        <v>45</v>
      </c>
      <c r="I59" s="9">
        <v>2.93</v>
      </c>
      <c r="J59" s="9" t="s">
        <v>238</v>
      </c>
      <c r="K59" s="9"/>
      <c r="L59" s="9"/>
      <c r="M59" s="9">
        <v>40</v>
      </c>
      <c r="N59" s="9">
        <v>0</v>
      </c>
      <c r="O59" s="9">
        <v>0</v>
      </c>
      <c r="P59" s="9">
        <v>40</v>
      </c>
      <c r="Q59" s="9">
        <v>0</v>
      </c>
      <c r="R59" s="9">
        <v>0</v>
      </c>
      <c r="S59" s="9">
        <v>0</v>
      </c>
      <c r="T59" s="9">
        <v>40</v>
      </c>
      <c r="U59" s="9">
        <v>0</v>
      </c>
      <c r="V59" s="9">
        <v>132</v>
      </c>
      <c r="W59" s="9"/>
      <c r="X59" s="9"/>
      <c r="Y59" s="9"/>
      <c r="Z59" s="9"/>
      <c r="AA59" s="9">
        <v>0</v>
      </c>
      <c r="AB59" s="7"/>
      <c r="AC59" s="7"/>
    </row>
    <row r="60" spans="1:29" s="8" customFormat="1" ht="39" hidden="1" customHeight="1" x14ac:dyDescent="0.25">
      <c r="A60" s="9">
        <v>738</v>
      </c>
      <c r="B60" s="9" t="s">
        <v>39</v>
      </c>
      <c r="C60" s="9" t="s">
        <v>55</v>
      </c>
      <c r="D60" s="9" t="s">
        <v>239</v>
      </c>
      <c r="E60" s="9" t="s">
        <v>61</v>
      </c>
      <c r="F60" s="9" t="s">
        <v>240</v>
      </c>
      <c r="G60" s="9" t="s">
        <v>241</v>
      </c>
      <c r="H60" s="9" t="s">
        <v>45</v>
      </c>
      <c r="I60" s="9" t="s">
        <v>242</v>
      </c>
      <c r="J60" s="9" t="s">
        <v>243</v>
      </c>
      <c r="K60" s="9">
        <v>0</v>
      </c>
      <c r="L60" s="9">
        <v>0</v>
      </c>
      <c r="M60" s="9">
        <v>6</v>
      </c>
      <c r="N60" s="9">
        <v>0</v>
      </c>
      <c r="O60" s="9">
        <v>0</v>
      </c>
      <c r="P60" s="9">
        <v>4</v>
      </c>
      <c r="Q60" s="9">
        <v>0</v>
      </c>
      <c r="R60" s="9">
        <v>0</v>
      </c>
      <c r="S60" s="9">
        <v>0</v>
      </c>
      <c r="T60" s="9">
        <v>4</v>
      </c>
      <c r="U60" s="9">
        <v>2</v>
      </c>
      <c r="V60" s="9"/>
      <c r="W60" s="9" t="s">
        <v>244</v>
      </c>
      <c r="X60" s="9"/>
      <c r="Y60" s="9"/>
      <c r="Z60" s="9"/>
      <c r="AA60" s="9">
        <v>0</v>
      </c>
      <c r="AB60" s="7"/>
      <c r="AC60" s="7"/>
    </row>
    <row r="61" spans="1:29" s="8" customFormat="1" ht="39" hidden="1" customHeight="1" x14ac:dyDescent="0.25">
      <c r="A61" s="9">
        <v>594</v>
      </c>
      <c r="B61" s="9" t="s">
        <v>39</v>
      </c>
      <c r="C61" s="9" t="s">
        <v>40</v>
      </c>
      <c r="D61" s="9" t="s">
        <v>245</v>
      </c>
      <c r="E61" s="9" t="s">
        <v>42</v>
      </c>
      <c r="F61" s="9" t="s">
        <v>246</v>
      </c>
      <c r="G61" s="9" t="s">
        <v>247</v>
      </c>
      <c r="H61" s="9" t="s">
        <v>45</v>
      </c>
      <c r="I61" s="9">
        <v>0.75</v>
      </c>
      <c r="J61" s="9" t="s">
        <v>248</v>
      </c>
      <c r="K61" s="9"/>
      <c r="L61" s="9"/>
      <c r="M61" s="9">
        <v>33</v>
      </c>
      <c r="N61" s="9">
        <v>0</v>
      </c>
      <c r="O61" s="9">
        <v>0</v>
      </c>
      <c r="P61" s="9">
        <v>33</v>
      </c>
      <c r="Q61" s="9">
        <v>0</v>
      </c>
      <c r="R61" s="9">
        <v>0</v>
      </c>
      <c r="S61" s="9">
        <v>0</v>
      </c>
      <c r="T61" s="9">
        <v>33</v>
      </c>
      <c r="U61" s="9">
        <v>0</v>
      </c>
      <c r="V61" s="9">
        <v>137.01599999999999</v>
      </c>
      <c r="W61" s="9"/>
      <c r="X61" s="9"/>
      <c r="Y61" s="9"/>
      <c r="Z61" s="9"/>
      <c r="AA61" s="9">
        <v>0</v>
      </c>
      <c r="AB61" s="7"/>
      <c r="AC61" s="7"/>
    </row>
    <row r="62" spans="1:29" s="8" customFormat="1" ht="39" hidden="1" customHeight="1" x14ac:dyDescent="0.25">
      <c r="A62" s="9">
        <v>615</v>
      </c>
      <c r="B62" s="9" t="s">
        <v>96</v>
      </c>
      <c r="C62" s="9" t="s">
        <v>40</v>
      </c>
      <c r="D62" s="9" t="s">
        <v>249</v>
      </c>
      <c r="E62" s="9" t="s">
        <v>42</v>
      </c>
      <c r="F62" s="9" t="s">
        <v>250</v>
      </c>
      <c r="G62" s="9" t="s">
        <v>251</v>
      </c>
      <c r="H62" s="9" t="s">
        <v>45</v>
      </c>
      <c r="I62" s="9">
        <v>2</v>
      </c>
      <c r="J62" s="9" t="s">
        <v>252</v>
      </c>
      <c r="K62" s="9">
        <v>0</v>
      </c>
      <c r="L62" s="9">
        <v>0</v>
      </c>
      <c r="M62" s="9">
        <v>22</v>
      </c>
      <c r="N62" s="9">
        <v>0</v>
      </c>
      <c r="O62" s="9">
        <v>0</v>
      </c>
      <c r="P62" s="9">
        <v>22</v>
      </c>
      <c r="Q62" s="9">
        <v>0</v>
      </c>
      <c r="R62" s="9">
        <v>0</v>
      </c>
      <c r="S62" s="9">
        <v>0</v>
      </c>
      <c r="T62" s="9">
        <v>22</v>
      </c>
      <c r="U62" s="9">
        <v>0</v>
      </c>
      <c r="V62" s="9">
        <v>114.6</v>
      </c>
      <c r="W62" s="9"/>
      <c r="X62" s="9"/>
      <c r="Y62" s="9"/>
      <c r="Z62" s="9"/>
      <c r="AA62" s="9">
        <v>0</v>
      </c>
      <c r="AB62" s="7"/>
      <c r="AC62" s="7"/>
    </row>
    <row r="63" spans="1:29" s="48" customFormat="1" ht="39" hidden="1" customHeight="1" x14ac:dyDescent="0.25">
      <c r="A63" s="46">
        <v>739</v>
      </c>
      <c r="B63" s="46" t="s">
        <v>253</v>
      </c>
      <c r="C63" s="46" t="s">
        <v>40</v>
      </c>
      <c r="D63" s="46" t="s">
        <v>254</v>
      </c>
      <c r="E63" s="46" t="s">
        <v>42</v>
      </c>
      <c r="F63" s="46" t="s">
        <v>255</v>
      </c>
      <c r="G63" s="46" t="s">
        <v>256</v>
      </c>
      <c r="H63" s="46" t="s">
        <v>45</v>
      </c>
      <c r="I63" s="46">
        <v>0.67</v>
      </c>
      <c r="J63" s="46"/>
      <c r="K63" s="46"/>
      <c r="L63" s="46"/>
      <c r="M63" s="46">
        <v>9</v>
      </c>
      <c r="N63" s="46">
        <v>0</v>
      </c>
      <c r="O63" s="46">
        <v>0</v>
      </c>
      <c r="P63" s="46">
        <v>9</v>
      </c>
      <c r="Q63" s="46">
        <v>0</v>
      </c>
      <c r="R63" s="46">
        <v>0</v>
      </c>
      <c r="S63" s="46">
        <v>0</v>
      </c>
      <c r="T63" s="46">
        <v>9</v>
      </c>
      <c r="U63" s="46">
        <v>0</v>
      </c>
      <c r="V63" s="46"/>
      <c r="W63" s="46"/>
      <c r="X63" s="46"/>
      <c r="Y63" s="46"/>
      <c r="Z63" s="46"/>
      <c r="AA63" s="46">
        <v>1</v>
      </c>
      <c r="AB63" s="47"/>
      <c r="AC63" s="47"/>
    </row>
    <row r="64" spans="1:29" s="8" customFormat="1" ht="39" hidden="1" customHeight="1" x14ac:dyDescent="0.25">
      <c r="A64" s="9">
        <v>616</v>
      </c>
      <c r="B64" s="9" t="s">
        <v>96</v>
      </c>
      <c r="C64" s="9" t="s">
        <v>40</v>
      </c>
      <c r="D64" s="9" t="s">
        <v>257</v>
      </c>
      <c r="E64" s="9" t="s">
        <v>42</v>
      </c>
      <c r="F64" s="9" t="s">
        <v>258</v>
      </c>
      <c r="G64" s="9" t="s">
        <v>259</v>
      </c>
      <c r="H64" s="9" t="s">
        <v>45</v>
      </c>
      <c r="I64" s="9" t="s">
        <v>260</v>
      </c>
      <c r="J64" s="9" t="s">
        <v>261</v>
      </c>
      <c r="K64" s="9">
        <v>0</v>
      </c>
      <c r="L64" s="9">
        <v>0</v>
      </c>
      <c r="M64" s="9">
        <v>65</v>
      </c>
      <c r="N64" s="9">
        <v>0</v>
      </c>
      <c r="O64" s="9">
        <v>0</v>
      </c>
      <c r="P64" s="9">
        <v>65</v>
      </c>
      <c r="Q64" s="9">
        <v>0</v>
      </c>
      <c r="R64" s="9">
        <v>0</v>
      </c>
      <c r="S64" s="9">
        <v>0</v>
      </c>
      <c r="T64" s="9">
        <v>65</v>
      </c>
      <c r="U64" s="9">
        <v>0</v>
      </c>
      <c r="V64" s="9">
        <v>328.9</v>
      </c>
      <c r="W64" s="9"/>
      <c r="X64" s="9"/>
      <c r="Y64" s="9"/>
      <c r="Z64" s="9"/>
      <c r="AA64" s="9">
        <v>0</v>
      </c>
      <c r="AB64" s="7"/>
      <c r="AC64" s="7"/>
    </row>
    <row r="65" spans="1:29" s="8" customFormat="1" ht="39" hidden="1" customHeight="1" x14ac:dyDescent="0.25">
      <c r="A65" s="9">
        <v>533</v>
      </c>
      <c r="B65" s="9" t="s">
        <v>39</v>
      </c>
      <c r="C65" s="9" t="s">
        <v>40</v>
      </c>
      <c r="D65" s="9" t="s">
        <v>148</v>
      </c>
      <c r="E65" s="9" t="s">
        <v>42</v>
      </c>
      <c r="F65" s="9" t="s">
        <v>262</v>
      </c>
      <c r="G65" s="9" t="s">
        <v>263</v>
      </c>
      <c r="H65" s="9" t="s">
        <v>45</v>
      </c>
      <c r="I65" s="9">
        <v>1.82</v>
      </c>
      <c r="J65" s="9" t="s">
        <v>151</v>
      </c>
      <c r="K65" s="9"/>
      <c r="L65" s="9"/>
      <c r="M65" s="9">
        <v>50</v>
      </c>
      <c r="N65" s="9">
        <v>0</v>
      </c>
      <c r="O65" s="9">
        <v>0</v>
      </c>
      <c r="P65" s="9">
        <v>50</v>
      </c>
      <c r="Q65" s="9">
        <v>0</v>
      </c>
      <c r="R65" s="9">
        <v>0</v>
      </c>
      <c r="S65" s="9">
        <v>0</v>
      </c>
      <c r="T65" s="9">
        <v>50</v>
      </c>
      <c r="U65" s="9">
        <v>0</v>
      </c>
      <c r="V65" s="9">
        <v>207.6</v>
      </c>
      <c r="W65" s="9"/>
      <c r="X65" s="9"/>
      <c r="Y65" s="9"/>
      <c r="Z65" s="9"/>
      <c r="AA65" s="9">
        <v>0</v>
      </c>
      <c r="AB65" s="7"/>
      <c r="AC65" s="7"/>
    </row>
    <row r="66" spans="1:29" s="8" customFormat="1" ht="39" hidden="1" customHeight="1" x14ac:dyDescent="0.25">
      <c r="A66" s="9">
        <v>532</v>
      </c>
      <c r="B66" s="9" t="s">
        <v>39</v>
      </c>
      <c r="C66" s="9" t="s">
        <v>40</v>
      </c>
      <c r="D66" s="9" t="s">
        <v>264</v>
      </c>
      <c r="E66" s="9" t="s">
        <v>42</v>
      </c>
      <c r="F66" s="9" t="s">
        <v>265</v>
      </c>
      <c r="G66" s="9" t="s">
        <v>266</v>
      </c>
      <c r="H66" s="9" t="s">
        <v>45</v>
      </c>
      <c r="I66" s="9">
        <v>0.92</v>
      </c>
      <c r="J66" s="9" t="s">
        <v>267</v>
      </c>
      <c r="K66" s="9"/>
      <c r="L66" s="9"/>
      <c r="M66" s="9">
        <v>67</v>
      </c>
      <c r="N66" s="9">
        <v>0</v>
      </c>
      <c r="O66" s="9">
        <v>0</v>
      </c>
      <c r="P66" s="9">
        <v>67</v>
      </c>
      <c r="Q66" s="9">
        <v>0</v>
      </c>
      <c r="R66" s="9">
        <v>0</v>
      </c>
      <c r="S66" s="9">
        <v>0</v>
      </c>
      <c r="T66" s="9">
        <v>67</v>
      </c>
      <c r="U66" s="9">
        <v>0</v>
      </c>
      <c r="V66" s="9">
        <v>278.18400000000003</v>
      </c>
      <c r="W66" s="9"/>
      <c r="X66" s="9"/>
      <c r="Y66" s="9"/>
      <c r="Z66" s="9"/>
      <c r="AA66" s="9">
        <v>0</v>
      </c>
      <c r="AB66" s="7"/>
      <c r="AC66" s="7"/>
    </row>
    <row r="67" spans="1:29" s="8" customFormat="1" ht="39" hidden="1" customHeight="1" x14ac:dyDescent="0.25">
      <c r="A67" s="9">
        <v>565</v>
      </c>
      <c r="B67" s="9" t="s">
        <v>39</v>
      </c>
      <c r="C67" s="9" t="s">
        <v>40</v>
      </c>
      <c r="D67" s="9" t="s">
        <v>268</v>
      </c>
      <c r="E67" s="9" t="s">
        <v>42</v>
      </c>
      <c r="F67" s="9" t="s">
        <v>269</v>
      </c>
      <c r="G67" s="9" t="s">
        <v>270</v>
      </c>
      <c r="H67" s="9" t="s">
        <v>45</v>
      </c>
      <c r="I67" s="9">
        <v>0.53300000000000003</v>
      </c>
      <c r="J67" s="9" t="s">
        <v>271</v>
      </c>
      <c r="K67" s="9"/>
      <c r="L67" s="9"/>
      <c r="M67" s="9">
        <v>22</v>
      </c>
      <c r="N67" s="9">
        <v>0</v>
      </c>
      <c r="O67" s="9">
        <v>0</v>
      </c>
      <c r="P67" s="9">
        <v>22</v>
      </c>
      <c r="Q67" s="9">
        <v>0</v>
      </c>
      <c r="R67" s="9">
        <v>0</v>
      </c>
      <c r="S67" s="9">
        <v>0</v>
      </c>
      <c r="T67" s="9">
        <v>22</v>
      </c>
      <c r="U67" s="9">
        <v>0</v>
      </c>
      <c r="V67" s="9">
        <v>73.19</v>
      </c>
      <c r="W67" s="9"/>
      <c r="X67" s="9"/>
      <c r="Y67" s="9"/>
      <c r="Z67" s="9"/>
      <c r="AA67" s="9">
        <v>0</v>
      </c>
      <c r="AB67" s="7"/>
      <c r="AC67" s="7"/>
    </row>
    <row r="68" spans="1:29" s="8" customFormat="1" ht="39" hidden="1" customHeight="1" x14ac:dyDescent="0.25">
      <c r="A68" s="9">
        <v>595</v>
      </c>
      <c r="B68" s="9" t="s">
        <v>39</v>
      </c>
      <c r="C68" s="9" t="s">
        <v>55</v>
      </c>
      <c r="D68" s="9" t="s">
        <v>272</v>
      </c>
      <c r="E68" s="9" t="s">
        <v>42</v>
      </c>
      <c r="F68" s="9" t="s">
        <v>273</v>
      </c>
      <c r="G68" s="9"/>
      <c r="H68" s="9" t="s">
        <v>45</v>
      </c>
      <c r="I68" s="9"/>
      <c r="J68" s="9" t="s">
        <v>195</v>
      </c>
      <c r="K68" s="9"/>
      <c r="L68" s="9"/>
      <c r="M68" s="9">
        <v>21</v>
      </c>
      <c r="N68" s="9">
        <v>0</v>
      </c>
      <c r="O68" s="9">
        <v>0</v>
      </c>
      <c r="P68" s="9">
        <v>21</v>
      </c>
      <c r="Q68" s="9">
        <v>0</v>
      </c>
      <c r="R68" s="9">
        <v>0</v>
      </c>
      <c r="S68" s="9">
        <v>0</v>
      </c>
      <c r="T68" s="9">
        <v>21</v>
      </c>
      <c r="U68" s="9">
        <v>0</v>
      </c>
      <c r="V68" s="9">
        <v>69</v>
      </c>
      <c r="W68" s="9"/>
      <c r="X68" s="9"/>
      <c r="Y68" s="9"/>
      <c r="Z68" s="9"/>
      <c r="AA68" s="9">
        <v>0</v>
      </c>
      <c r="AB68" s="7"/>
      <c r="AC68" s="7"/>
    </row>
    <row r="69" spans="1:29" s="8" customFormat="1" ht="39" hidden="1" customHeight="1" x14ac:dyDescent="0.25">
      <c r="A69" s="9">
        <v>596</v>
      </c>
      <c r="B69" s="9" t="s">
        <v>39</v>
      </c>
      <c r="C69" s="9" t="s">
        <v>55</v>
      </c>
      <c r="D69" s="9" t="s">
        <v>274</v>
      </c>
      <c r="E69" s="9" t="s">
        <v>61</v>
      </c>
      <c r="F69" s="9" t="s">
        <v>275</v>
      </c>
      <c r="G69" s="9" t="s">
        <v>275</v>
      </c>
      <c r="H69" s="9" t="s">
        <v>45</v>
      </c>
      <c r="I69" s="9">
        <v>0</v>
      </c>
      <c r="J69" s="9" t="s">
        <v>276</v>
      </c>
      <c r="K69" s="9"/>
      <c r="L69" s="9"/>
      <c r="M69" s="9">
        <v>350</v>
      </c>
      <c r="N69" s="9">
        <v>0</v>
      </c>
      <c r="O69" s="9">
        <v>0</v>
      </c>
      <c r="P69" s="9">
        <v>350</v>
      </c>
      <c r="Q69" s="9">
        <v>0</v>
      </c>
      <c r="R69" s="9">
        <v>0</v>
      </c>
      <c r="S69" s="9">
        <v>0</v>
      </c>
      <c r="T69" s="9">
        <v>350</v>
      </c>
      <c r="U69" s="9">
        <v>0</v>
      </c>
      <c r="V69" s="9">
        <v>1150</v>
      </c>
      <c r="W69" s="9"/>
      <c r="X69" s="9"/>
      <c r="Y69" s="9"/>
      <c r="Z69" s="9"/>
      <c r="AA69" s="9">
        <v>0</v>
      </c>
      <c r="AB69" s="7"/>
      <c r="AC69" s="7"/>
    </row>
    <row r="70" spans="1:29" s="8" customFormat="1" ht="39" hidden="1" customHeight="1" x14ac:dyDescent="0.25">
      <c r="A70" s="9">
        <v>597</v>
      </c>
      <c r="B70" s="9" t="s">
        <v>39</v>
      </c>
      <c r="C70" s="9" t="s">
        <v>55</v>
      </c>
      <c r="D70" s="9" t="s">
        <v>119</v>
      </c>
      <c r="E70" s="9" t="s">
        <v>61</v>
      </c>
      <c r="F70" s="9" t="s">
        <v>277</v>
      </c>
      <c r="G70" s="9" t="s">
        <v>277</v>
      </c>
      <c r="H70" s="9" t="s">
        <v>45</v>
      </c>
      <c r="I70" s="9">
        <v>0</v>
      </c>
      <c r="J70" s="9" t="s">
        <v>124</v>
      </c>
      <c r="K70" s="9"/>
      <c r="L70" s="9"/>
      <c r="M70" s="9">
        <v>8</v>
      </c>
      <c r="N70" s="9">
        <v>0</v>
      </c>
      <c r="O70" s="9">
        <v>0</v>
      </c>
      <c r="P70" s="9">
        <v>8</v>
      </c>
      <c r="Q70" s="9">
        <v>0</v>
      </c>
      <c r="R70" s="9">
        <v>0</v>
      </c>
      <c r="S70" s="9">
        <v>0</v>
      </c>
      <c r="T70" s="9">
        <v>8</v>
      </c>
      <c r="U70" s="9">
        <v>0</v>
      </c>
      <c r="V70" s="9">
        <v>800</v>
      </c>
      <c r="W70" s="9"/>
      <c r="X70" s="9"/>
      <c r="Y70" s="9"/>
      <c r="Z70" s="9"/>
      <c r="AA70" s="9">
        <v>0</v>
      </c>
      <c r="AB70" s="7"/>
      <c r="AC70" s="7"/>
    </row>
    <row r="71" spans="1:29" s="8" customFormat="1" ht="39" hidden="1" customHeight="1" x14ac:dyDescent="0.25">
      <c r="A71" s="9">
        <v>598</v>
      </c>
      <c r="B71" s="9" t="s">
        <v>39</v>
      </c>
      <c r="C71" s="9" t="s">
        <v>40</v>
      </c>
      <c r="D71" s="9" t="s">
        <v>278</v>
      </c>
      <c r="E71" s="9" t="s">
        <v>42</v>
      </c>
      <c r="F71" s="9" t="s">
        <v>275</v>
      </c>
      <c r="G71" s="9" t="s">
        <v>279</v>
      </c>
      <c r="H71" s="9" t="s">
        <v>45</v>
      </c>
      <c r="I71" s="9">
        <v>0.71599999999999997</v>
      </c>
      <c r="J71" s="9" t="s">
        <v>87</v>
      </c>
      <c r="K71" s="9"/>
      <c r="L71" s="9"/>
      <c r="M71" s="9">
        <v>100</v>
      </c>
      <c r="N71" s="9">
        <v>0</v>
      </c>
      <c r="O71" s="9">
        <v>0</v>
      </c>
      <c r="P71" s="9">
        <v>100</v>
      </c>
      <c r="Q71" s="9">
        <v>0</v>
      </c>
      <c r="R71" s="9">
        <v>0</v>
      </c>
      <c r="S71" s="9">
        <v>0</v>
      </c>
      <c r="T71" s="9">
        <v>100</v>
      </c>
      <c r="U71" s="9">
        <v>0</v>
      </c>
      <c r="V71" s="9">
        <v>235</v>
      </c>
      <c r="W71" s="9"/>
      <c r="X71" s="9"/>
      <c r="Y71" s="9"/>
      <c r="Z71" s="9"/>
      <c r="AA71" s="9">
        <v>0</v>
      </c>
      <c r="AB71" s="7"/>
      <c r="AC71" s="7"/>
    </row>
    <row r="72" spans="1:29" s="8" customFormat="1" ht="39" hidden="1" customHeight="1" x14ac:dyDescent="0.25">
      <c r="A72" s="9">
        <v>599</v>
      </c>
      <c r="B72" s="9" t="s">
        <v>39</v>
      </c>
      <c r="C72" s="9" t="s">
        <v>40</v>
      </c>
      <c r="D72" s="9" t="s">
        <v>280</v>
      </c>
      <c r="E72" s="9" t="s">
        <v>42</v>
      </c>
      <c r="F72" s="9" t="s">
        <v>275</v>
      </c>
      <c r="G72" s="9" t="s">
        <v>281</v>
      </c>
      <c r="H72" s="9" t="s">
        <v>45</v>
      </c>
      <c r="I72" s="9">
        <v>0.88300000000000001</v>
      </c>
      <c r="J72" s="9" t="s">
        <v>87</v>
      </c>
      <c r="K72" s="9"/>
      <c r="L72" s="9"/>
      <c r="M72" s="9">
        <v>100</v>
      </c>
      <c r="N72" s="9">
        <v>0</v>
      </c>
      <c r="O72" s="9">
        <v>0</v>
      </c>
      <c r="P72" s="9">
        <v>100</v>
      </c>
      <c r="Q72" s="9">
        <v>0</v>
      </c>
      <c r="R72" s="9">
        <v>0</v>
      </c>
      <c r="S72" s="9">
        <v>0</v>
      </c>
      <c r="T72" s="9">
        <v>100</v>
      </c>
      <c r="U72" s="9">
        <v>0</v>
      </c>
      <c r="V72" s="9">
        <v>290</v>
      </c>
      <c r="W72" s="9"/>
      <c r="X72" s="9"/>
      <c r="Y72" s="9"/>
      <c r="Z72" s="9"/>
      <c r="AA72" s="9">
        <v>0</v>
      </c>
      <c r="AB72" s="7"/>
      <c r="AC72" s="7"/>
    </row>
    <row r="73" spans="1:29" s="8" customFormat="1" ht="39" hidden="1" customHeight="1" x14ac:dyDescent="0.25">
      <c r="A73" s="9">
        <v>600</v>
      </c>
      <c r="B73" s="9" t="s">
        <v>39</v>
      </c>
      <c r="C73" s="9" t="s">
        <v>55</v>
      </c>
      <c r="D73" s="9" t="s">
        <v>274</v>
      </c>
      <c r="E73" s="9" t="s">
        <v>61</v>
      </c>
      <c r="F73" s="9" t="s">
        <v>282</v>
      </c>
      <c r="G73" s="9" t="s">
        <v>283</v>
      </c>
      <c r="H73" s="9" t="s">
        <v>45</v>
      </c>
      <c r="I73" s="9">
        <v>0.28299999999999997</v>
      </c>
      <c r="J73" s="9" t="s">
        <v>276</v>
      </c>
      <c r="K73" s="9"/>
      <c r="L73" s="9"/>
      <c r="M73" s="9">
        <v>350</v>
      </c>
      <c r="N73" s="9">
        <v>0</v>
      </c>
      <c r="O73" s="9">
        <v>0</v>
      </c>
      <c r="P73" s="9">
        <v>350</v>
      </c>
      <c r="Q73" s="9">
        <v>0</v>
      </c>
      <c r="R73" s="9">
        <v>0</v>
      </c>
      <c r="S73" s="9">
        <v>0</v>
      </c>
      <c r="T73" s="9">
        <v>350</v>
      </c>
      <c r="U73" s="9">
        <v>0</v>
      </c>
      <c r="V73" s="9">
        <v>1150</v>
      </c>
      <c r="W73" s="9"/>
      <c r="X73" s="9"/>
      <c r="Y73" s="9"/>
      <c r="Z73" s="9"/>
      <c r="AA73" s="9">
        <v>0</v>
      </c>
      <c r="AB73" s="7"/>
      <c r="AC73" s="7"/>
    </row>
    <row r="74" spans="1:29" s="8" customFormat="1" ht="39" hidden="1" customHeight="1" x14ac:dyDescent="0.25">
      <c r="A74" s="9">
        <v>601</v>
      </c>
      <c r="B74" s="9" t="s">
        <v>39</v>
      </c>
      <c r="C74" s="9" t="s">
        <v>40</v>
      </c>
      <c r="D74" s="9" t="s">
        <v>280</v>
      </c>
      <c r="E74" s="9" t="s">
        <v>42</v>
      </c>
      <c r="F74" s="9" t="s">
        <v>282</v>
      </c>
      <c r="G74" s="9" t="s">
        <v>284</v>
      </c>
      <c r="H74" s="9" t="s">
        <v>45</v>
      </c>
      <c r="I74" s="9">
        <v>0.58299999999999996</v>
      </c>
      <c r="J74" s="9" t="s">
        <v>87</v>
      </c>
      <c r="K74" s="9"/>
      <c r="L74" s="9"/>
      <c r="M74" s="9">
        <v>100</v>
      </c>
      <c r="N74" s="9">
        <v>0</v>
      </c>
      <c r="O74" s="9">
        <v>0</v>
      </c>
      <c r="P74" s="9">
        <v>100</v>
      </c>
      <c r="Q74" s="9">
        <v>0</v>
      </c>
      <c r="R74" s="9">
        <v>0</v>
      </c>
      <c r="S74" s="9">
        <v>0</v>
      </c>
      <c r="T74" s="9">
        <v>100</v>
      </c>
      <c r="U74" s="9">
        <v>0</v>
      </c>
      <c r="V74" s="9">
        <v>290</v>
      </c>
      <c r="W74" s="9"/>
      <c r="X74" s="9"/>
      <c r="Y74" s="9"/>
      <c r="Z74" s="9"/>
      <c r="AA74" s="9">
        <v>0</v>
      </c>
      <c r="AB74" s="7"/>
      <c r="AC74" s="7"/>
    </row>
    <row r="75" spans="1:29" s="8" customFormat="1" ht="39" hidden="1" customHeight="1" x14ac:dyDescent="0.25">
      <c r="A75" s="9">
        <v>566</v>
      </c>
      <c r="B75" s="9" t="s">
        <v>39</v>
      </c>
      <c r="C75" s="9" t="s">
        <v>40</v>
      </c>
      <c r="D75" s="9" t="s">
        <v>51</v>
      </c>
      <c r="E75" s="9" t="s">
        <v>42</v>
      </c>
      <c r="F75" s="9" t="s">
        <v>285</v>
      </c>
      <c r="G75" s="9"/>
      <c r="H75" s="9" t="s">
        <v>45</v>
      </c>
      <c r="I75" s="9"/>
      <c r="J75" s="9" t="s">
        <v>286</v>
      </c>
      <c r="K75" s="9"/>
      <c r="L75" s="9"/>
      <c r="M75" s="9">
        <v>80</v>
      </c>
      <c r="N75" s="9">
        <v>0</v>
      </c>
      <c r="O75" s="9">
        <v>0</v>
      </c>
      <c r="P75" s="9">
        <v>80</v>
      </c>
      <c r="Q75" s="9">
        <v>0</v>
      </c>
      <c r="R75" s="9">
        <v>0</v>
      </c>
      <c r="S75" s="9">
        <v>0</v>
      </c>
      <c r="T75" s="9">
        <v>80</v>
      </c>
      <c r="U75" s="9">
        <v>0</v>
      </c>
      <c r="V75" s="9"/>
      <c r="W75" s="9"/>
      <c r="X75" s="9"/>
      <c r="Y75" s="9"/>
      <c r="Z75" s="9"/>
      <c r="AA75" s="9">
        <v>0</v>
      </c>
      <c r="AB75" s="7"/>
      <c r="AC75" s="7"/>
    </row>
    <row r="76" spans="1:29" s="8" customFormat="1" ht="39" hidden="1" customHeight="1" x14ac:dyDescent="0.25">
      <c r="A76" s="9">
        <v>617</v>
      </c>
      <c r="B76" s="9" t="s">
        <v>96</v>
      </c>
      <c r="C76" s="9" t="s">
        <v>40</v>
      </c>
      <c r="D76" s="9" t="s">
        <v>287</v>
      </c>
      <c r="E76" s="9" t="s">
        <v>42</v>
      </c>
      <c r="F76" s="9" t="s">
        <v>288</v>
      </c>
      <c r="G76" s="9" t="s">
        <v>289</v>
      </c>
      <c r="H76" s="9" t="s">
        <v>45</v>
      </c>
      <c r="I76" s="9" t="s">
        <v>290</v>
      </c>
      <c r="J76" s="9" t="s">
        <v>291</v>
      </c>
      <c r="K76" s="9">
        <v>0</v>
      </c>
      <c r="L76" s="9">
        <v>0</v>
      </c>
      <c r="M76" s="9">
        <v>32</v>
      </c>
      <c r="N76" s="9">
        <v>0</v>
      </c>
      <c r="O76" s="9">
        <v>0</v>
      </c>
      <c r="P76" s="9">
        <v>32</v>
      </c>
      <c r="Q76" s="9">
        <v>0</v>
      </c>
      <c r="R76" s="9">
        <v>0</v>
      </c>
      <c r="S76" s="9">
        <v>0</v>
      </c>
      <c r="T76" s="9">
        <v>32</v>
      </c>
      <c r="U76" s="9">
        <v>0</v>
      </c>
      <c r="V76" s="9">
        <v>152.9</v>
      </c>
      <c r="W76" s="9"/>
      <c r="X76" s="9"/>
      <c r="Y76" s="9"/>
      <c r="Z76" s="9"/>
      <c r="AA76" s="9">
        <v>0</v>
      </c>
      <c r="AB76" s="7"/>
      <c r="AC76" s="7"/>
    </row>
    <row r="77" spans="1:29" s="8" customFormat="1" ht="39" hidden="1" customHeight="1" x14ac:dyDescent="0.25">
      <c r="A77" s="9">
        <v>611</v>
      </c>
      <c r="B77" s="9" t="s">
        <v>39</v>
      </c>
      <c r="C77" s="9" t="s">
        <v>40</v>
      </c>
      <c r="D77" s="9" t="s">
        <v>292</v>
      </c>
      <c r="E77" s="9" t="s">
        <v>42</v>
      </c>
      <c r="F77" s="9" t="s">
        <v>293</v>
      </c>
      <c r="G77" s="9"/>
      <c r="H77" s="9" t="s">
        <v>45</v>
      </c>
      <c r="I77" s="9"/>
      <c r="J77" s="9" t="s">
        <v>294</v>
      </c>
      <c r="K77" s="9"/>
      <c r="L77" s="9"/>
      <c r="M77" s="9">
        <v>81</v>
      </c>
      <c r="N77" s="9">
        <v>0</v>
      </c>
      <c r="O77" s="9">
        <v>0</v>
      </c>
      <c r="P77" s="9">
        <v>81</v>
      </c>
      <c r="Q77" s="9">
        <v>0</v>
      </c>
      <c r="R77" s="9">
        <v>0</v>
      </c>
      <c r="S77" s="9">
        <v>0</v>
      </c>
      <c r="T77" s="9">
        <v>81</v>
      </c>
      <c r="U77" s="9">
        <v>0</v>
      </c>
      <c r="V77" s="9">
        <v>266</v>
      </c>
      <c r="W77" s="9"/>
      <c r="X77" s="9"/>
      <c r="Y77" s="9"/>
      <c r="Z77" s="9"/>
      <c r="AA77" s="9">
        <v>0</v>
      </c>
      <c r="AB77" s="7"/>
      <c r="AC77" s="7"/>
    </row>
    <row r="78" spans="1:29" s="8" customFormat="1" ht="39" hidden="1" customHeight="1" x14ac:dyDescent="0.25">
      <c r="A78" s="9">
        <v>585</v>
      </c>
      <c r="B78" s="9" t="s">
        <v>39</v>
      </c>
      <c r="C78" s="9" t="s">
        <v>106</v>
      </c>
      <c r="D78" s="9" t="s">
        <v>295</v>
      </c>
      <c r="E78" s="9" t="s">
        <v>61</v>
      </c>
      <c r="F78" s="9" t="s">
        <v>296</v>
      </c>
      <c r="G78" s="9"/>
      <c r="H78" s="9" t="s">
        <v>45</v>
      </c>
      <c r="I78" s="9"/>
      <c r="J78" s="9" t="s">
        <v>297</v>
      </c>
      <c r="K78" s="9"/>
      <c r="L78" s="9"/>
      <c r="M78" s="9">
        <v>147</v>
      </c>
      <c r="N78" s="9">
        <v>0</v>
      </c>
      <c r="O78" s="9">
        <v>0</v>
      </c>
      <c r="P78" s="9">
        <v>143</v>
      </c>
      <c r="Q78" s="9">
        <v>0</v>
      </c>
      <c r="R78" s="9">
        <v>0</v>
      </c>
      <c r="S78" s="9">
        <v>0</v>
      </c>
      <c r="T78" s="9">
        <v>143</v>
      </c>
      <c r="U78" s="9">
        <v>4</v>
      </c>
      <c r="V78" s="9">
        <v>480</v>
      </c>
      <c r="W78" s="9"/>
      <c r="X78" s="9"/>
      <c r="Y78" s="9"/>
      <c r="Z78" s="9"/>
      <c r="AA78" s="9">
        <v>0</v>
      </c>
      <c r="AB78" s="7"/>
      <c r="AC78" s="7"/>
    </row>
    <row r="79" spans="1:29" s="8" customFormat="1" ht="39" hidden="1" customHeight="1" x14ac:dyDescent="0.25">
      <c r="A79" s="9">
        <v>568</v>
      </c>
      <c r="B79" s="9" t="s">
        <v>39</v>
      </c>
      <c r="C79" s="9" t="s">
        <v>40</v>
      </c>
      <c r="D79" s="9" t="s">
        <v>298</v>
      </c>
      <c r="E79" s="9" t="s">
        <v>42</v>
      </c>
      <c r="F79" s="9" t="s">
        <v>299</v>
      </c>
      <c r="G79" s="9" t="s">
        <v>300</v>
      </c>
      <c r="H79" s="9" t="s">
        <v>45</v>
      </c>
      <c r="I79" s="9">
        <v>1.9159999999999999</v>
      </c>
      <c r="J79" s="9" t="s">
        <v>301</v>
      </c>
      <c r="K79" s="9"/>
      <c r="L79" s="9"/>
      <c r="M79" s="9">
        <v>110</v>
      </c>
      <c r="N79" s="9">
        <v>0</v>
      </c>
      <c r="O79" s="9">
        <v>0</v>
      </c>
      <c r="P79" s="9">
        <v>110</v>
      </c>
      <c r="Q79" s="9">
        <v>0</v>
      </c>
      <c r="R79" s="9">
        <v>0</v>
      </c>
      <c r="S79" s="9">
        <v>0</v>
      </c>
      <c r="T79" s="9">
        <v>110</v>
      </c>
      <c r="U79" s="9">
        <v>0</v>
      </c>
      <c r="V79" s="9">
        <v>443.7</v>
      </c>
      <c r="W79" s="9"/>
      <c r="X79" s="9"/>
      <c r="Y79" s="9"/>
      <c r="Z79" s="9"/>
      <c r="AA79" s="9">
        <v>0</v>
      </c>
      <c r="AB79" s="7"/>
      <c r="AC79" s="7"/>
    </row>
    <row r="80" spans="1:29" s="8" customFormat="1" ht="39" hidden="1" customHeight="1" x14ac:dyDescent="0.25">
      <c r="A80" s="9">
        <v>602</v>
      </c>
      <c r="B80" s="9" t="s">
        <v>39</v>
      </c>
      <c r="C80" s="9" t="s">
        <v>55</v>
      </c>
      <c r="D80" s="9" t="s">
        <v>302</v>
      </c>
      <c r="E80" s="9" t="s">
        <v>61</v>
      </c>
      <c r="F80" s="9" t="s">
        <v>303</v>
      </c>
      <c r="G80" s="9" t="s">
        <v>304</v>
      </c>
      <c r="H80" s="9" t="s">
        <v>45</v>
      </c>
      <c r="I80" s="9">
        <v>2.266</v>
      </c>
      <c r="J80" s="9" t="s">
        <v>305</v>
      </c>
      <c r="K80" s="9"/>
      <c r="L80" s="9"/>
      <c r="M80" s="9">
        <v>501</v>
      </c>
      <c r="N80" s="9">
        <v>0</v>
      </c>
      <c r="O80" s="9">
        <v>0</v>
      </c>
      <c r="P80" s="9">
        <v>500</v>
      </c>
      <c r="Q80" s="9">
        <v>0</v>
      </c>
      <c r="R80" s="9">
        <v>0</v>
      </c>
      <c r="S80" s="9">
        <v>0</v>
      </c>
      <c r="T80" s="9">
        <v>500</v>
      </c>
      <c r="U80" s="9">
        <v>1</v>
      </c>
      <c r="V80" s="9">
        <v>3724.1709999999998</v>
      </c>
      <c r="W80" s="9" t="s">
        <v>64</v>
      </c>
      <c r="X80" s="9"/>
      <c r="Y80" s="9"/>
      <c r="Z80" s="9"/>
      <c r="AA80" s="9">
        <v>0</v>
      </c>
      <c r="AB80" s="7"/>
      <c r="AC80" s="7"/>
    </row>
    <row r="81" spans="1:29" s="8" customFormat="1" ht="39" hidden="1" customHeight="1" x14ac:dyDescent="0.25">
      <c r="A81" s="9">
        <v>603</v>
      </c>
      <c r="B81" s="9" t="s">
        <v>39</v>
      </c>
      <c r="C81" s="9" t="s">
        <v>55</v>
      </c>
      <c r="D81" s="9" t="s">
        <v>306</v>
      </c>
      <c r="E81" s="9" t="s">
        <v>61</v>
      </c>
      <c r="F81" s="9" t="s">
        <v>303</v>
      </c>
      <c r="G81" s="9"/>
      <c r="H81" s="9" t="s">
        <v>45</v>
      </c>
      <c r="I81" s="9"/>
      <c r="J81" s="9" t="s">
        <v>307</v>
      </c>
      <c r="K81" s="9"/>
      <c r="L81" s="9"/>
      <c r="M81" s="9">
        <v>351</v>
      </c>
      <c r="N81" s="9">
        <v>0</v>
      </c>
      <c r="O81" s="9">
        <v>0</v>
      </c>
      <c r="P81" s="9">
        <v>350</v>
      </c>
      <c r="Q81" s="9">
        <v>0</v>
      </c>
      <c r="R81" s="9">
        <v>0</v>
      </c>
      <c r="S81" s="9">
        <v>0</v>
      </c>
      <c r="T81" s="9">
        <v>350</v>
      </c>
      <c r="U81" s="9">
        <v>1</v>
      </c>
      <c r="V81" s="9"/>
      <c r="W81" s="9" t="s">
        <v>64</v>
      </c>
      <c r="X81" s="9"/>
      <c r="Y81" s="9"/>
      <c r="Z81" s="9"/>
      <c r="AA81" s="9">
        <v>0</v>
      </c>
      <c r="AB81" s="7"/>
      <c r="AC81" s="7"/>
    </row>
    <row r="82" spans="1:29" s="8" customFormat="1" ht="39" hidden="1" customHeight="1" x14ac:dyDescent="0.25">
      <c r="A82" s="9">
        <v>534</v>
      </c>
      <c r="B82" s="9" t="s">
        <v>39</v>
      </c>
      <c r="C82" s="9" t="s">
        <v>40</v>
      </c>
      <c r="D82" s="9" t="s">
        <v>148</v>
      </c>
      <c r="E82" s="9" t="s">
        <v>42</v>
      </c>
      <c r="F82" s="9" t="s">
        <v>308</v>
      </c>
      <c r="G82" s="9" t="s">
        <v>309</v>
      </c>
      <c r="H82" s="9" t="s">
        <v>45</v>
      </c>
      <c r="I82" s="9">
        <v>0.81599999999999995</v>
      </c>
      <c r="J82" s="9" t="s">
        <v>151</v>
      </c>
      <c r="K82" s="9"/>
      <c r="L82" s="9"/>
      <c r="M82" s="9">
        <v>50</v>
      </c>
      <c r="N82" s="9">
        <v>0</v>
      </c>
      <c r="O82" s="9">
        <v>0</v>
      </c>
      <c r="P82" s="9">
        <v>50</v>
      </c>
      <c r="Q82" s="9">
        <v>0</v>
      </c>
      <c r="R82" s="9">
        <v>0</v>
      </c>
      <c r="S82" s="9">
        <v>0</v>
      </c>
      <c r="T82" s="9">
        <v>50</v>
      </c>
      <c r="U82" s="9">
        <v>0</v>
      </c>
      <c r="V82" s="9">
        <v>207.6</v>
      </c>
      <c r="W82" s="9"/>
      <c r="X82" s="9"/>
      <c r="Y82" s="9"/>
      <c r="Z82" s="9"/>
      <c r="AA82" s="9">
        <v>0</v>
      </c>
      <c r="AB82" s="7"/>
      <c r="AC82" s="7"/>
    </row>
    <row r="83" spans="1:29" s="8" customFormat="1" ht="39" hidden="1" customHeight="1" x14ac:dyDescent="0.25">
      <c r="A83" s="9">
        <v>573</v>
      </c>
      <c r="B83" s="9" t="s">
        <v>39</v>
      </c>
      <c r="C83" s="9" t="s">
        <v>40</v>
      </c>
      <c r="D83" s="9" t="s">
        <v>51</v>
      </c>
      <c r="E83" s="9" t="s">
        <v>42</v>
      </c>
      <c r="F83" s="9" t="s">
        <v>310</v>
      </c>
      <c r="G83" s="9" t="s">
        <v>311</v>
      </c>
      <c r="H83" s="9" t="s">
        <v>45</v>
      </c>
      <c r="I83" s="9">
        <v>0.82</v>
      </c>
      <c r="J83" s="9" t="s">
        <v>312</v>
      </c>
      <c r="K83" s="9"/>
      <c r="L83" s="9"/>
      <c r="M83" s="9">
        <v>35</v>
      </c>
      <c r="N83" s="9">
        <v>0</v>
      </c>
      <c r="O83" s="9">
        <v>0</v>
      </c>
      <c r="P83" s="9">
        <v>35</v>
      </c>
      <c r="Q83" s="9">
        <v>0</v>
      </c>
      <c r="R83" s="9">
        <v>0</v>
      </c>
      <c r="S83" s="9">
        <v>0</v>
      </c>
      <c r="T83" s="9">
        <v>35</v>
      </c>
      <c r="U83" s="9">
        <v>0</v>
      </c>
      <c r="V83" s="9">
        <v>101.584</v>
      </c>
      <c r="W83" s="9"/>
      <c r="X83" s="9"/>
      <c r="Y83" s="9"/>
      <c r="Z83" s="9"/>
      <c r="AA83" s="9">
        <v>0</v>
      </c>
      <c r="AB83" s="7"/>
      <c r="AC83" s="7"/>
    </row>
    <row r="84" spans="1:29" s="8" customFormat="1" ht="39" hidden="1" customHeight="1" x14ac:dyDescent="0.25">
      <c r="A84" s="9">
        <v>586</v>
      </c>
      <c r="B84" s="9" t="s">
        <v>96</v>
      </c>
      <c r="C84" s="9" t="s">
        <v>55</v>
      </c>
      <c r="D84" s="9" t="s">
        <v>313</v>
      </c>
      <c r="E84" s="9" t="s">
        <v>61</v>
      </c>
      <c r="F84" s="9" t="s">
        <v>314</v>
      </c>
      <c r="G84" s="9" t="s">
        <v>315</v>
      </c>
      <c r="H84" s="9" t="s">
        <v>45</v>
      </c>
      <c r="I84" s="9">
        <v>2.95</v>
      </c>
      <c r="J84" s="9" t="s">
        <v>316</v>
      </c>
      <c r="K84" s="9">
        <v>0</v>
      </c>
      <c r="L84" s="9">
        <v>0</v>
      </c>
      <c r="M84" s="9">
        <v>32</v>
      </c>
      <c r="N84" s="9">
        <v>0</v>
      </c>
      <c r="O84" s="9">
        <v>0</v>
      </c>
      <c r="P84" s="9">
        <v>32</v>
      </c>
      <c r="Q84" s="9">
        <v>0</v>
      </c>
      <c r="R84" s="9">
        <v>0</v>
      </c>
      <c r="S84" s="9">
        <v>0</v>
      </c>
      <c r="T84" s="9">
        <v>32</v>
      </c>
      <c r="U84" s="9">
        <v>0</v>
      </c>
      <c r="V84" s="9">
        <v>332.86</v>
      </c>
      <c r="W84" s="9"/>
      <c r="X84" s="9"/>
      <c r="Y84" s="9"/>
      <c r="Z84" s="9"/>
      <c r="AA84" s="9">
        <v>0</v>
      </c>
      <c r="AB84" s="7"/>
      <c r="AC84" s="7"/>
    </row>
    <row r="85" spans="1:29" s="8" customFormat="1" ht="39" hidden="1" customHeight="1" x14ac:dyDescent="0.25">
      <c r="A85" s="9">
        <v>587</v>
      </c>
      <c r="B85" s="9" t="s">
        <v>39</v>
      </c>
      <c r="C85" s="9" t="s">
        <v>55</v>
      </c>
      <c r="D85" s="9" t="s">
        <v>317</v>
      </c>
      <c r="E85" s="9" t="s">
        <v>61</v>
      </c>
      <c r="F85" s="9" t="s">
        <v>318</v>
      </c>
      <c r="G85" s="9" t="s">
        <v>319</v>
      </c>
      <c r="H85" s="9" t="s">
        <v>45</v>
      </c>
      <c r="I85" s="9">
        <v>0.83299999999999996</v>
      </c>
      <c r="J85" s="9" t="s">
        <v>320</v>
      </c>
      <c r="K85" s="9"/>
      <c r="L85" s="9"/>
      <c r="M85" s="9">
        <v>130</v>
      </c>
      <c r="N85" s="9">
        <v>0</v>
      </c>
      <c r="O85" s="9">
        <v>0</v>
      </c>
      <c r="P85" s="9">
        <v>130</v>
      </c>
      <c r="Q85" s="9">
        <v>0</v>
      </c>
      <c r="R85" s="9">
        <v>0</v>
      </c>
      <c r="S85" s="9">
        <v>130</v>
      </c>
      <c r="T85" s="9">
        <v>0</v>
      </c>
      <c r="U85" s="9">
        <v>0</v>
      </c>
      <c r="V85" s="9">
        <v>847.7</v>
      </c>
      <c r="W85" s="9"/>
      <c r="X85" s="9"/>
      <c r="Y85" s="9"/>
      <c r="Z85" s="9"/>
      <c r="AA85" s="9">
        <v>0</v>
      </c>
      <c r="AB85" s="7"/>
      <c r="AC85" s="7"/>
    </row>
    <row r="86" spans="1:29" s="8" customFormat="1" ht="39" hidden="1" customHeight="1" x14ac:dyDescent="0.25">
      <c r="A86" s="9">
        <v>569</v>
      </c>
      <c r="B86" s="9" t="s">
        <v>39</v>
      </c>
      <c r="C86" s="9" t="s">
        <v>40</v>
      </c>
      <c r="D86" s="9" t="s">
        <v>321</v>
      </c>
      <c r="E86" s="9" t="s">
        <v>42</v>
      </c>
      <c r="F86" s="9" t="s">
        <v>322</v>
      </c>
      <c r="G86" s="9" t="s">
        <v>323</v>
      </c>
      <c r="H86" s="9" t="s">
        <v>45</v>
      </c>
      <c r="I86" s="9">
        <v>0.75</v>
      </c>
      <c r="J86" s="9" t="s">
        <v>324</v>
      </c>
      <c r="K86" s="9"/>
      <c r="L86" s="9"/>
      <c r="M86" s="9">
        <v>15</v>
      </c>
      <c r="N86" s="9">
        <v>0</v>
      </c>
      <c r="O86" s="9">
        <v>0</v>
      </c>
      <c r="P86" s="9">
        <v>15</v>
      </c>
      <c r="Q86" s="9">
        <v>0</v>
      </c>
      <c r="R86" s="9">
        <v>0</v>
      </c>
      <c r="S86" s="9">
        <v>0</v>
      </c>
      <c r="T86" s="9">
        <v>15</v>
      </c>
      <c r="U86" s="9">
        <v>0</v>
      </c>
      <c r="V86" s="9">
        <v>80</v>
      </c>
      <c r="W86" s="9"/>
      <c r="X86" s="9"/>
      <c r="Y86" s="9"/>
      <c r="Z86" s="9"/>
      <c r="AA86" s="9">
        <v>0</v>
      </c>
      <c r="AB86" s="7"/>
      <c r="AC86" s="7"/>
    </row>
    <row r="87" spans="1:29" s="8" customFormat="1" ht="39" hidden="1" customHeight="1" x14ac:dyDescent="0.25">
      <c r="A87" s="9">
        <v>595</v>
      </c>
      <c r="B87" s="9" t="s">
        <v>39</v>
      </c>
      <c r="C87" s="9" t="s">
        <v>55</v>
      </c>
      <c r="D87" s="9" t="s">
        <v>325</v>
      </c>
      <c r="E87" s="9" t="s">
        <v>42</v>
      </c>
      <c r="F87" s="9" t="s">
        <v>326</v>
      </c>
      <c r="G87" s="9"/>
      <c r="H87" s="9" t="s">
        <v>45</v>
      </c>
      <c r="I87" s="9"/>
      <c r="J87" s="9" t="s">
        <v>272</v>
      </c>
      <c r="K87" s="9"/>
      <c r="L87" s="9"/>
      <c r="M87" s="9">
        <v>21</v>
      </c>
      <c r="N87" s="9">
        <v>0</v>
      </c>
      <c r="O87" s="9">
        <v>0</v>
      </c>
      <c r="P87" s="9">
        <v>21</v>
      </c>
      <c r="Q87" s="9">
        <v>0</v>
      </c>
      <c r="R87" s="9">
        <v>0</v>
      </c>
      <c r="S87" s="9">
        <v>0</v>
      </c>
      <c r="T87" s="9">
        <v>21</v>
      </c>
      <c r="U87" s="9">
        <v>0</v>
      </c>
      <c r="V87" s="9">
        <v>69</v>
      </c>
      <c r="W87" s="9"/>
      <c r="X87" s="9"/>
      <c r="Y87" s="9"/>
      <c r="Z87" s="9"/>
      <c r="AA87" s="9">
        <v>0</v>
      </c>
      <c r="AB87" s="7"/>
      <c r="AC87" s="7"/>
    </row>
    <row r="88" spans="1:29" s="8" customFormat="1" ht="39" hidden="1" customHeight="1" x14ac:dyDescent="0.25">
      <c r="A88" s="9">
        <v>751</v>
      </c>
      <c r="B88" s="9" t="s">
        <v>39</v>
      </c>
      <c r="C88" s="9" t="s">
        <v>55</v>
      </c>
      <c r="D88" s="9" t="s">
        <v>302</v>
      </c>
      <c r="E88" s="9" t="s">
        <v>61</v>
      </c>
      <c r="F88" s="9" t="s">
        <v>327</v>
      </c>
      <c r="G88" s="9" t="s">
        <v>328</v>
      </c>
      <c r="H88" s="9" t="s">
        <v>45</v>
      </c>
      <c r="I88" s="9">
        <v>0.8</v>
      </c>
      <c r="J88" s="9" t="s">
        <v>329</v>
      </c>
      <c r="K88" s="9"/>
      <c r="L88" s="9"/>
      <c r="M88" s="9">
        <v>4</v>
      </c>
      <c r="N88" s="9">
        <v>0</v>
      </c>
      <c r="O88" s="9">
        <v>0</v>
      </c>
      <c r="P88" s="9">
        <v>3</v>
      </c>
      <c r="Q88" s="9">
        <v>0</v>
      </c>
      <c r="R88" s="9">
        <v>0</v>
      </c>
      <c r="S88" s="9">
        <v>0</v>
      </c>
      <c r="T88" s="9">
        <v>3</v>
      </c>
      <c r="U88" s="9">
        <v>1</v>
      </c>
      <c r="V88" s="9"/>
      <c r="W88" s="9" t="s">
        <v>64</v>
      </c>
      <c r="X88" s="9"/>
      <c r="Y88" s="9"/>
      <c r="Z88" s="9"/>
      <c r="AA88" s="9">
        <v>0</v>
      </c>
      <c r="AB88" s="7"/>
      <c r="AC88" s="7"/>
    </row>
    <row r="89" spans="1:29" s="8" customFormat="1" ht="39" hidden="1" customHeight="1" x14ac:dyDescent="0.25">
      <c r="A89" s="9">
        <v>752</v>
      </c>
      <c r="B89" s="9" t="s">
        <v>39</v>
      </c>
      <c r="C89" s="9" t="s">
        <v>55</v>
      </c>
      <c r="D89" s="9" t="s">
        <v>330</v>
      </c>
      <c r="E89" s="9" t="s">
        <v>61</v>
      </c>
      <c r="F89" s="9" t="s">
        <v>327</v>
      </c>
      <c r="G89" s="9" t="s">
        <v>331</v>
      </c>
      <c r="H89" s="9" t="s">
        <v>45</v>
      </c>
      <c r="I89" s="9">
        <v>1.92</v>
      </c>
      <c r="J89" s="9" t="s">
        <v>332</v>
      </c>
      <c r="K89" s="9"/>
      <c r="L89" s="9"/>
      <c r="M89" s="9">
        <v>3</v>
      </c>
      <c r="N89" s="9">
        <v>0</v>
      </c>
      <c r="O89" s="9">
        <v>0</v>
      </c>
      <c r="P89" s="9">
        <v>2</v>
      </c>
      <c r="Q89" s="9">
        <v>0</v>
      </c>
      <c r="R89" s="9">
        <v>0</v>
      </c>
      <c r="S89" s="9">
        <v>0</v>
      </c>
      <c r="T89" s="9">
        <v>2</v>
      </c>
      <c r="U89" s="9">
        <v>1</v>
      </c>
      <c r="V89" s="9"/>
      <c r="W89" s="9" t="s">
        <v>64</v>
      </c>
      <c r="X89" s="9"/>
      <c r="Y89" s="9"/>
      <c r="Z89" s="9"/>
      <c r="AA89" s="9">
        <v>0</v>
      </c>
      <c r="AB89" s="7"/>
      <c r="AC89" s="7"/>
    </row>
    <row r="90" spans="1:29" s="8" customFormat="1" ht="39" hidden="1" customHeight="1" x14ac:dyDescent="0.25">
      <c r="A90" s="9">
        <v>753</v>
      </c>
      <c r="B90" s="9" t="s">
        <v>39</v>
      </c>
      <c r="C90" s="9" t="s">
        <v>106</v>
      </c>
      <c r="D90" s="9" t="s">
        <v>333</v>
      </c>
      <c r="E90" s="9" t="s">
        <v>61</v>
      </c>
      <c r="F90" s="9" t="s">
        <v>334</v>
      </c>
      <c r="G90" s="9" t="s">
        <v>335</v>
      </c>
      <c r="H90" s="9" t="s">
        <v>45</v>
      </c>
      <c r="I90" s="9">
        <v>1.1499999999999999</v>
      </c>
      <c r="J90" s="9" t="s">
        <v>336</v>
      </c>
      <c r="K90" s="9">
        <v>0</v>
      </c>
      <c r="L90" s="9">
        <v>0</v>
      </c>
      <c r="M90" s="9">
        <v>222</v>
      </c>
      <c r="N90" s="9">
        <v>0</v>
      </c>
      <c r="O90" s="9">
        <v>0</v>
      </c>
      <c r="P90" s="9">
        <v>222</v>
      </c>
      <c r="Q90" s="9">
        <v>0</v>
      </c>
      <c r="R90" s="9">
        <v>0</v>
      </c>
      <c r="S90" s="9">
        <v>0</v>
      </c>
      <c r="T90" s="9">
        <v>222</v>
      </c>
      <c r="U90" s="9">
        <v>0</v>
      </c>
      <c r="V90" s="9">
        <v>844</v>
      </c>
      <c r="W90" s="9"/>
      <c r="X90" s="9"/>
      <c r="Y90" s="9"/>
      <c r="Z90" s="9"/>
      <c r="AA90" s="9">
        <v>0</v>
      </c>
      <c r="AB90" s="7"/>
      <c r="AC90" s="7"/>
    </row>
    <row r="91" spans="1:29" s="8" customFormat="1" ht="39" hidden="1" customHeight="1" x14ac:dyDescent="0.25">
      <c r="A91" s="9">
        <v>618</v>
      </c>
      <c r="B91" s="9" t="s">
        <v>39</v>
      </c>
      <c r="C91" s="9" t="s">
        <v>55</v>
      </c>
      <c r="D91" s="9" t="s">
        <v>337</v>
      </c>
      <c r="E91" s="9" t="s">
        <v>61</v>
      </c>
      <c r="F91" s="9" t="s">
        <v>338</v>
      </c>
      <c r="G91" s="9" t="s">
        <v>339</v>
      </c>
      <c r="H91" s="9" t="s">
        <v>45</v>
      </c>
      <c r="I91" s="9">
        <v>2.1659999999999999</v>
      </c>
      <c r="J91" s="9" t="s">
        <v>340</v>
      </c>
      <c r="K91" s="9">
        <v>0</v>
      </c>
      <c r="L91" s="9">
        <v>0</v>
      </c>
      <c r="M91" s="9">
        <v>339</v>
      </c>
      <c r="N91" s="9">
        <v>0</v>
      </c>
      <c r="O91" s="9">
        <v>0</v>
      </c>
      <c r="P91" s="9">
        <v>337</v>
      </c>
      <c r="Q91" s="9">
        <v>0</v>
      </c>
      <c r="R91" s="9">
        <v>0</v>
      </c>
      <c r="S91" s="9">
        <v>0</v>
      </c>
      <c r="T91" s="9">
        <v>337</v>
      </c>
      <c r="U91" s="9">
        <v>2</v>
      </c>
      <c r="V91" s="9">
        <v>2000</v>
      </c>
      <c r="W91" s="9"/>
      <c r="X91" s="9"/>
      <c r="Y91" s="9"/>
      <c r="Z91" s="9"/>
      <c r="AA91" s="9">
        <v>0</v>
      </c>
      <c r="AB91" s="7"/>
      <c r="AC91" s="7"/>
    </row>
    <row r="92" spans="1:29" s="8" customFormat="1" ht="39" hidden="1" customHeight="1" x14ac:dyDescent="0.25">
      <c r="A92" s="9">
        <v>534</v>
      </c>
      <c r="B92" s="9" t="s">
        <v>39</v>
      </c>
      <c r="C92" s="9" t="s">
        <v>40</v>
      </c>
      <c r="D92" s="9" t="s">
        <v>148</v>
      </c>
      <c r="E92" s="9" t="s">
        <v>42</v>
      </c>
      <c r="F92" s="9" t="s">
        <v>341</v>
      </c>
      <c r="G92" s="9" t="s">
        <v>342</v>
      </c>
      <c r="H92" s="9" t="s">
        <v>45</v>
      </c>
      <c r="I92" s="9">
        <v>0.16600000000000001</v>
      </c>
      <c r="J92" s="9" t="s">
        <v>151</v>
      </c>
      <c r="K92" s="9"/>
      <c r="L92" s="9"/>
      <c r="M92" s="9">
        <v>50</v>
      </c>
      <c r="N92" s="9">
        <v>0</v>
      </c>
      <c r="O92" s="9">
        <v>0</v>
      </c>
      <c r="P92" s="9">
        <v>50</v>
      </c>
      <c r="Q92" s="9">
        <v>0</v>
      </c>
      <c r="R92" s="9">
        <v>0</v>
      </c>
      <c r="S92" s="9">
        <v>0</v>
      </c>
      <c r="T92" s="9">
        <v>50</v>
      </c>
      <c r="U92" s="9">
        <v>0</v>
      </c>
      <c r="V92" s="9">
        <v>170.9</v>
      </c>
      <c r="W92" s="9"/>
      <c r="X92" s="9"/>
      <c r="Y92" s="9"/>
      <c r="Z92" s="9"/>
      <c r="AA92" s="9">
        <v>0</v>
      </c>
      <c r="AB92" s="7"/>
      <c r="AC92" s="7"/>
    </row>
    <row r="93" spans="1:29" s="8" customFormat="1" ht="39" hidden="1" customHeight="1" x14ac:dyDescent="0.25">
      <c r="A93" s="9">
        <v>536</v>
      </c>
      <c r="B93" s="9" t="s">
        <v>39</v>
      </c>
      <c r="C93" s="9" t="s">
        <v>106</v>
      </c>
      <c r="D93" s="9" t="s">
        <v>295</v>
      </c>
      <c r="E93" s="9" t="s">
        <v>61</v>
      </c>
      <c r="F93" s="9" t="s">
        <v>343</v>
      </c>
      <c r="G93" s="9" t="s">
        <v>344</v>
      </c>
      <c r="H93" s="9" t="s">
        <v>45</v>
      </c>
      <c r="I93" s="9">
        <v>3.3000000000000002E-2</v>
      </c>
      <c r="J93" s="9" t="s">
        <v>297</v>
      </c>
      <c r="K93" s="9"/>
      <c r="L93" s="9"/>
      <c r="M93" s="9">
        <v>143</v>
      </c>
      <c r="N93" s="9">
        <v>0</v>
      </c>
      <c r="O93" s="9">
        <v>0</v>
      </c>
      <c r="P93" s="9">
        <v>143</v>
      </c>
      <c r="Q93" s="9">
        <v>0</v>
      </c>
      <c r="R93" s="9">
        <v>0</v>
      </c>
      <c r="S93" s="9">
        <v>0</v>
      </c>
      <c r="T93" s="9">
        <v>143</v>
      </c>
      <c r="U93" s="9">
        <v>0</v>
      </c>
      <c r="V93" s="9">
        <v>346</v>
      </c>
      <c r="W93" s="9"/>
      <c r="X93" s="9"/>
      <c r="Y93" s="9"/>
      <c r="Z93" s="9"/>
      <c r="AA93" s="9">
        <v>0</v>
      </c>
      <c r="AB93" s="7"/>
      <c r="AC93" s="7"/>
    </row>
    <row r="94" spans="1:29" s="8" customFormat="1" ht="39" hidden="1" customHeight="1" x14ac:dyDescent="0.25">
      <c r="A94" s="9">
        <v>754</v>
      </c>
      <c r="B94" s="9" t="s">
        <v>39</v>
      </c>
      <c r="C94" s="9" t="s">
        <v>55</v>
      </c>
      <c r="D94" s="9" t="s">
        <v>325</v>
      </c>
      <c r="E94" s="9" t="s">
        <v>42</v>
      </c>
      <c r="F94" s="9" t="s">
        <v>345</v>
      </c>
      <c r="G94" s="9" t="s">
        <v>346</v>
      </c>
      <c r="H94" s="9" t="s">
        <v>45</v>
      </c>
      <c r="I94" s="9">
        <v>1.05</v>
      </c>
      <c r="J94" s="9" t="s">
        <v>272</v>
      </c>
      <c r="K94" s="9"/>
      <c r="L94" s="9"/>
      <c r="M94" s="9">
        <v>21</v>
      </c>
      <c r="N94" s="9">
        <v>0</v>
      </c>
      <c r="O94" s="9">
        <v>0</v>
      </c>
      <c r="P94" s="9">
        <v>21</v>
      </c>
      <c r="Q94" s="9">
        <v>0</v>
      </c>
      <c r="R94" s="9">
        <v>0</v>
      </c>
      <c r="S94" s="9">
        <v>0</v>
      </c>
      <c r="T94" s="9">
        <v>21</v>
      </c>
      <c r="U94" s="9">
        <v>0</v>
      </c>
      <c r="V94" s="9">
        <v>69</v>
      </c>
      <c r="W94" s="9"/>
      <c r="X94" s="9"/>
      <c r="Y94" s="9"/>
      <c r="Z94" s="9"/>
      <c r="AA94" s="9">
        <v>0</v>
      </c>
      <c r="AB94" s="7"/>
      <c r="AC94" s="7"/>
    </row>
    <row r="95" spans="1:29" s="8" customFormat="1" ht="39" hidden="1" customHeight="1" x14ac:dyDescent="0.25">
      <c r="A95" s="9">
        <v>574</v>
      </c>
      <c r="B95" s="9" t="s">
        <v>39</v>
      </c>
      <c r="C95" s="9" t="s">
        <v>40</v>
      </c>
      <c r="D95" s="9" t="s">
        <v>152</v>
      </c>
      <c r="E95" s="9" t="s">
        <v>42</v>
      </c>
      <c r="F95" s="9" t="s">
        <v>347</v>
      </c>
      <c r="G95" s="9" t="s">
        <v>348</v>
      </c>
      <c r="H95" s="9" t="s">
        <v>45</v>
      </c>
      <c r="I95" s="9">
        <v>1.133</v>
      </c>
      <c r="J95" s="9" t="s">
        <v>155</v>
      </c>
      <c r="K95" s="9"/>
      <c r="L95" s="9"/>
      <c r="M95" s="9">
        <v>11</v>
      </c>
      <c r="N95" s="9">
        <v>0</v>
      </c>
      <c r="O95" s="9">
        <v>0</v>
      </c>
      <c r="P95" s="9">
        <v>11</v>
      </c>
      <c r="Q95" s="9">
        <v>0</v>
      </c>
      <c r="R95" s="9">
        <v>0</v>
      </c>
      <c r="S95" s="9">
        <v>0</v>
      </c>
      <c r="T95" s="9">
        <v>11</v>
      </c>
      <c r="U95" s="9">
        <v>0</v>
      </c>
      <c r="V95" s="9">
        <v>45.671999999999997</v>
      </c>
      <c r="W95" s="9"/>
      <c r="X95" s="9"/>
      <c r="Y95" s="9"/>
      <c r="Z95" s="9"/>
      <c r="AA95" s="9">
        <v>0</v>
      </c>
      <c r="AB95" s="7"/>
      <c r="AC95" s="7"/>
    </row>
    <row r="96" spans="1:29" s="8" customFormat="1" ht="39" hidden="1" customHeight="1" x14ac:dyDescent="0.25">
      <c r="A96" s="9">
        <v>538</v>
      </c>
      <c r="B96" s="9" t="s">
        <v>39</v>
      </c>
      <c r="C96" s="9" t="s">
        <v>106</v>
      </c>
      <c r="D96" s="9" t="s">
        <v>295</v>
      </c>
      <c r="E96" s="9" t="s">
        <v>61</v>
      </c>
      <c r="F96" s="9" t="s">
        <v>349</v>
      </c>
      <c r="G96" s="9" t="s">
        <v>350</v>
      </c>
      <c r="H96" s="9" t="s">
        <v>45</v>
      </c>
      <c r="I96" s="9">
        <v>0.1</v>
      </c>
      <c r="J96" s="9" t="s">
        <v>297</v>
      </c>
      <c r="K96" s="9"/>
      <c r="L96" s="9"/>
      <c r="M96" s="9">
        <v>143</v>
      </c>
      <c r="N96" s="9">
        <v>0</v>
      </c>
      <c r="O96" s="9">
        <v>0</v>
      </c>
      <c r="P96" s="9">
        <v>143</v>
      </c>
      <c r="Q96" s="9">
        <v>0</v>
      </c>
      <c r="R96" s="9">
        <v>0</v>
      </c>
      <c r="S96" s="9">
        <v>0</v>
      </c>
      <c r="T96" s="9">
        <v>143</v>
      </c>
      <c r="U96" s="9">
        <v>0</v>
      </c>
      <c r="V96" s="9">
        <v>346</v>
      </c>
      <c r="W96" s="9"/>
      <c r="X96" s="9"/>
      <c r="Y96" s="9"/>
      <c r="Z96" s="9"/>
      <c r="AA96" s="9">
        <v>0</v>
      </c>
      <c r="AB96" s="7"/>
      <c r="AC96" s="7"/>
    </row>
    <row r="97" spans="1:29" s="8" customFormat="1" ht="39" hidden="1" customHeight="1" x14ac:dyDescent="0.25">
      <c r="A97" s="9">
        <v>537</v>
      </c>
      <c r="B97" s="9" t="s">
        <v>39</v>
      </c>
      <c r="C97" s="9" t="s">
        <v>101</v>
      </c>
      <c r="D97" s="9" t="s">
        <v>351</v>
      </c>
      <c r="E97" s="9" t="s">
        <v>42</v>
      </c>
      <c r="F97" s="9" t="s">
        <v>352</v>
      </c>
      <c r="G97" s="9" t="s">
        <v>353</v>
      </c>
      <c r="H97" s="9" t="s">
        <v>45</v>
      </c>
      <c r="I97" s="9">
        <v>1.05</v>
      </c>
      <c r="J97" s="9" t="s">
        <v>354</v>
      </c>
      <c r="K97" s="9"/>
      <c r="L97" s="9"/>
      <c r="M97" s="9">
        <v>50</v>
      </c>
      <c r="N97" s="9">
        <v>0</v>
      </c>
      <c r="O97" s="9">
        <v>0</v>
      </c>
      <c r="P97" s="9">
        <v>50</v>
      </c>
      <c r="Q97" s="9">
        <v>0</v>
      </c>
      <c r="R97" s="9">
        <v>0</v>
      </c>
      <c r="S97" s="9">
        <v>0</v>
      </c>
      <c r="T97" s="9">
        <v>50</v>
      </c>
      <c r="U97" s="9">
        <v>0</v>
      </c>
      <c r="V97" s="9"/>
      <c r="W97" s="9"/>
      <c r="X97" s="9"/>
      <c r="Y97" s="9"/>
      <c r="Z97" s="9"/>
      <c r="AA97" s="9">
        <v>0</v>
      </c>
      <c r="AB97" s="7"/>
      <c r="AC97" s="7"/>
    </row>
    <row r="98" spans="1:29" s="8" customFormat="1" ht="39" hidden="1" customHeight="1" x14ac:dyDescent="0.25">
      <c r="A98" s="9">
        <v>755</v>
      </c>
      <c r="B98" s="9" t="s">
        <v>39</v>
      </c>
      <c r="C98" s="9" t="s">
        <v>55</v>
      </c>
      <c r="D98" s="9" t="s">
        <v>355</v>
      </c>
      <c r="E98" s="9" t="s">
        <v>42</v>
      </c>
      <c r="F98" s="9" t="s">
        <v>356</v>
      </c>
      <c r="G98" s="9" t="s">
        <v>357</v>
      </c>
      <c r="H98" s="9" t="s">
        <v>45</v>
      </c>
      <c r="I98" s="9">
        <v>1.25</v>
      </c>
      <c r="J98" s="9" t="s">
        <v>358</v>
      </c>
      <c r="K98" s="9"/>
      <c r="L98" s="9"/>
      <c r="M98" s="9">
        <v>33</v>
      </c>
      <c r="N98" s="9">
        <v>0</v>
      </c>
      <c r="O98" s="9">
        <v>0</v>
      </c>
      <c r="P98" s="9">
        <v>33</v>
      </c>
      <c r="Q98" s="9">
        <v>0</v>
      </c>
      <c r="R98" s="9">
        <v>0</v>
      </c>
      <c r="S98" s="9">
        <v>0</v>
      </c>
      <c r="T98" s="9">
        <v>33</v>
      </c>
      <c r="U98" s="9">
        <v>0</v>
      </c>
      <c r="V98" s="9">
        <v>108</v>
      </c>
      <c r="W98" s="9"/>
      <c r="X98" s="9"/>
      <c r="Y98" s="9"/>
      <c r="Z98" s="9"/>
      <c r="AA98" s="9">
        <v>0</v>
      </c>
      <c r="AB98" s="7"/>
      <c r="AC98" s="7"/>
    </row>
    <row r="99" spans="1:29" s="8" customFormat="1" ht="39" hidden="1" customHeight="1" x14ac:dyDescent="0.25">
      <c r="A99" s="9">
        <v>758</v>
      </c>
      <c r="B99" s="9" t="s">
        <v>39</v>
      </c>
      <c r="C99" s="9" t="s">
        <v>55</v>
      </c>
      <c r="D99" s="9" t="s">
        <v>60</v>
      </c>
      <c r="E99" s="9" t="s">
        <v>61</v>
      </c>
      <c r="F99" s="9" t="s">
        <v>359</v>
      </c>
      <c r="G99" s="9" t="s">
        <v>360</v>
      </c>
      <c r="H99" s="9" t="s">
        <v>45</v>
      </c>
      <c r="I99" s="9">
        <v>1</v>
      </c>
      <c r="J99" s="9" t="s">
        <v>63</v>
      </c>
      <c r="K99" s="9"/>
      <c r="L99" s="9"/>
      <c r="M99" s="9">
        <v>221</v>
      </c>
      <c r="N99" s="9">
        <v>0</v>
      </c>
      <c r="O99" s="9">
        <v>0</v>
      </c>
      <c r="P99" s="9">
        <v>220</v>
      </c>
      <c r="Q99" s="9">
        <v>0</v>
      </c>
      <c r="R99" s="9">
        <v>0</v>
      </c>
      <c r="S99" s="9">
        <v>220</v>
      </c>
      <c r="T99" s="9">
        <v>0</v>
      </c>
      <c r="U99" s="9">
        <v>1</v>
      </c>
      <c r="V99" s="9">
        <v>837</v>
      </c>
      <c r="W99" s="9" t="s">
        <v>64</v>
      </c>
      <c r="X99" s="9"/>
      <c r="Y99" s="9"/>
      <c r="Z99" s="9"/>
      <c r="AA99" s="9">
        <v>0</v>
      </c>
      <c r="AB99" s="7"/>
      <c r="AC99" s="7"/>
    </row>
    <row r="100" spans="1:29" s="8" customFormat="1" ht="39" hidden="1" customHeight="1" x14ac:dyDescent="0.25">
      <c r="A100" s="9">
        <v>545</v>
      </c>
      <c r="B100" s="9" t="s">
        <v>96</v>
      </c>
      <c r="C100" s="9" t="s">
        <v>55</v>
      </c>
      <c r="D100" s="9" t="s">
        <v>361</v>
      </c>
      <c r="E100" s="9" t="s">
        <v>42</v>
      </c>
      <c r="F100" s="9" t="s">
        <v>362</v>
      </c>
      <c r="G100" s="9" t="s">
        <v>363</v>
      </c>
      <c r="H100" s="9" t="s">
        <v>45</v>
      </c>
      <c r="I100" s="9">
        <v>1</v>
      </c>
      <c r="J100" s="9" t="s">
        <v>364</v>
      </c>
      <c r="K100" s="9">
        <v>0</v>
      </c>
      <c r="L100" s="9">
        <v>0</v>
      </c>
      <c r="M100" s="9">
        <v>26</v>
      </c>
      <c r="N100" s="9">
        <v>0</v>
      </c>
      <c r="O100" s="9">
        <v>0</v>
      </c>
      <c r="P100" s="9">
        <v>26</v>
      </c>
      <c r="Q100" s="9">
        <v>0</v>
      </c>
      <c r="R100" s="9">
        <v>0</v>
      </c>
      <c r="S100" s="9">
        <v>0</v>
      </c>
      <c r="T100" s="9">
        <v>26</v>
      </c>
      <c r="U100" s="9">
        <v>0</v>
      </c>
      <c r="V100" s="9">
        <v>82.174999999999997</v>
      </c>
      <c r="W100" s="9"/>
      <c r="X100" s="9"/>
      <c r="Y100" s="9"/>
      <c r="Z100" s="9"/>
      <c r="AA100" s="9">
        <v>0</v>
      </c>
      <c r="AB100" s="7"/>
      <c r="AC100" s="7"/>
    </row>
    <row r="101" spans="1:29" s="8" customFormat="1" ht="39" hidden="1" customHeight="1" x14ac:dyDescent="0.25">
      <c r="A101" s="9">
        <v>546</v>
      </c>
      <c r="B101" s="9" t="s">
        <v>96</v>
      </c>
      <c r="C101" s="9" t="s">
        <v>40</v>
      </c>
      <c r="D101" s="9" t="s">
        <v>365</v>
      </c>
      <c r="E101" s="9" t="s">
        <v>42</v>
      </c>
      <c r="F101" s="9" t="s">
        <v>366</v>
      </c>
      <c r="G101" s="9" t="s">
        <v>367</v>
      </c>
      <c r="H101" s="9" t="s">
        <v>45</v>
      </c>
      <c r="I101" s="9" t="s">
        <v>368</v>
      </c>
      <c r="J101" s="9" t="s">
        <v>365</v>
      </c>
      <c r="K101" s="9">
        <v>0</v>
      </c>
      <c r="L101" s="9">
        <v>0</v>
      </c>
      <c r="M101" s="9">
        <v>90</v>
      </c>
      <c r="N101" s="9">
        <v>0</v>
      </c>
      <c r="O101" s="9">
        <v>0</v>
      </c>
      <c r="P101" s="9">
        <v>90</v>
      </c>
      <c r="Q101" s="9">
        <v>0</v>
      </c>
      <c r="R101" s="9">
        <v>0</v>
      </c>
      <c r="S101" s="9">
        <v>0</v>
      </c>
      <c r="T101" s="9">
        <v>90</v>
      </c>
      <c r="U101" s="9">
        <v>0</v>
      </c>
      <c r="V101" s="9">
        <v>266.24700000000001</v>
      </c>
      <c r="W101" s="9"/>
      <c r="X101" s="9"/>
      <c r="Y101" s="9"/>
      <c r="Z101" s="9"/>
      <c r="AA101" s="9">
        <v>0</v>
      </c>
      <c r="AB101" s="7"/>
      <c r="AC101" s="7"/>
    </row>
    <row r="102" spans="1:29" s="48" customFormat="1" ht="39" hidden="1" customHeight="1" x14ac:dyDescent="0.25">
      <c r="A102" s="46">
        <v>732</v>
      </c>
      <c r="B102" s="46" t="s">
        <v>369</v>
      </c>
      <c r="C102" s="46" t="s">
        <v>370</v>
      </c>
      <c r="D102" s="46" t="s">
        <v>371</v>
      </c>
      <c r="E102" s="46" t="s">
        <v>89</v>
      </c>
      <c r="F102" s="46" t="s">
        <v>372</v>
      </c>
      <c r="G102" s="46" t="s">
        <v>373</v>
      </c>
      <c r="H102" s="46" t="s">
        <v>45</v>
      </c>
      <c r="I102" s="46">
        <v>0.6</v>
      </c>
      <c r="J102" s="46"/>
      <c r="K102" s="46"/>
      <c r="L102" s="46"/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/>
      <c r="W102" s="46"/>
      <c r="X102" s="46"/>
      <c r="Y102" s="46"/>
      <c r="Z102" s="46"/>
      <c r="AA102" s="46">
        <v>1</v>
      </c>
      <c r="AB102" s="47"/>
      <c r="AC102" s="47"/>
    </row>
    <row r="103" spans="1:29" s="8" customFormat="1" ht="39" hidden="1" customHeight="1" x14ac:dyDescent="0.25">
      <c r="A103" s="9">
        <v>575</v>
      </c>
      <c r="B103" s="9" t="s">
        <v>39</v>
      </c>
      <c r="C103" s="9" t="s">
        <v>40</v>
      </c>
      <c r="D103" s="9" t="s">
        <v>374</v>
      </c>
      <c r="E103" s="9" t="s">
        <v>42</v>
      </c>
      <c r="F103" s="9" t="s">
        <v>375</v>
      </c>
      <c r="G103" s="9" t="s">
        <v>376</v>
      </c>
      <c r="H103" s="9" t="s">
        <v>45</v>
      </c>
      <c r="I103" s="9">
        <v>1.72</v>
      </c>
      <c r="J103" s="9" t="s">
        <v>40</v>
      </c>
      <c r="K103" s="9"/>
      <c r="L103" s="9"/>
      <c r="M103" s="9">
        <v>76</v>
      </c>
      <c r="N103" s="9">
        <v>0</v>
      </c>
      <c r="O103" s="9">
        <v>0</v>
      </c>
      <c r="P103" s="9">
        <v>76</v>
      </c>
      <c r="Q103" s="9">
        <v>0</v>
      </c>
      <c r="R103" s="9">
        <v>0</v>
      </c>
      <c r="S103" s="9">
        <v>0</v>
      </c>
      <c r="T103" s="9">
        <v>76</v>
      </c>
      <c r="U103" s="9">
        <v>0</v>
      </c>
      <c r="V103" s="9">
        <v>250</v>
      </c>
      <c r="W103" s="9"/>
      <c r="X103" s="9"/>
      <c r="Y103" s="9"/>
      <c r="Z103" s="9"/>
      <c r="AA103" s="9">
        <v>1</v>
      </c>
      <c r="AB103" s="7"/>
      <c r="AC103" s="7"/>
    </row>
    <row r="104" spans="1:29" s="8" customFormat="1" ht="39" hidden="1" customHeight="1" x14ac:dyDescent="0.25">
      <c r="A104" s="9">
        <v>588</v>
      </c>
      <c r="B104" s="9" t="s">
        <v>39</v>
      </c>
      <c r="C104" s="9" t="s">
        <v>87</v>
      </c>
      <c r="D104" s="9" t="s">
        <v>377</v>
      </c>
      <c r="E104" s="9" t="s">
        <v>61</v>
      </c>
      <c r="F104" s="9" t="s">
        <v>378</v>
      </c>
      <c r="G104" s="9"/>
      <c r="H104" s="9" t="s">
        <v>45</v>
      </c>
      <c r="I104" s="9"/>
      <c r="J104" s="9" t="s">
        <v>379</v>
      </c>
      <c r="K104" s="9">
        <v>0</v>
      </c>
      <c r="L104" s="9">
        <v>0</v>
      </c>
      <c r="M104" s="9">
        <v>857</v>
      </c>
      <c r="N104" s="9">
        <v>0</v>
      </c>
      <c r="O104" s="9">
        <v>0</v>
      </c>
      <c r="P104" s="9">
        <v>856</v>
      </c>
      <c r="Q104" s="9">
        <v>0</v>
      </c>
      <c r="R104" s="9">
        <v>0</v>
      </c>
      <c r="S104" s="9">
        <v>0</v>
      </c>
      <c r="T104" s="9">
        <v>856</v>
      </c>
      <c r="U104" s="9">
        <v>1</v>
      </c>
      <c r="V104" s="9">
        <v>2961.76</v>
      </c>
      <c r="W104" s="9"/>
      <c r="X104" s="9"/>
      <c r="Y104" s="9"/>
      <c r="Z104" s="9"/>
      <c r="AA104" s="9">
        <v>0</v>
      </c>
      <c r="AB104" s="7"/>
      <c r="AC104" s="7"/>
    </row>
    <row r="105" spans="1:29" s="8" customFormat="1" ht="39" hidden="1" customHeight="1" x14ac:dyDescent="0.25">
      <c r="A105" s="9">
        <v>589</v>
      </c>
      <c r="B105" s="9" t="s">
        <v>39</v>
      </c>
      <c r="C105" s="9" t="s">
        <v>87</v>
      </c>
      <c r="D105" s="9" t="s">
        <v>377</v>
      </c>
      <c r="E105" s="9" t="s">
        <v>61</v>
      </c>
      <c r="F105" s="9" t="s">
        <v>378</v>
      </c>
      <c r="G105" s="9"/>
      <c r="H105" s="9" t="s">
        <v>45</v>
      </c>
      <c r="I105" s="9"/>
      <c r="J105" s="9" t="s">
        <v>380</v>
      </c>
      <c r="K105" s="9">
        <v>0</v>
      </c>
      <c r="L105" s="9">
        <v>0</v>
      </c>
      <c r="M105" s="9">
        <v>857</v>
      </c>
      <c r="N105" s="9">
        <v>0</v>
      </c>
      <c r="O105" s="9">
        <v>0</v>
      </c>
      <c r="P105" s="9">
        <v>856</v>
      </c>
      <c r="Q105" s="9">
        <v>0</v>
      </c>
      <c r="R105" s="9">
        <v>0</v>
      </c>
      <c r="S105" s="9">
        <v>0</v>
      </c>
      <c r="T105" s="9">
        <v>856</v>
      </c>
      <c r="U105" s="9">
        <v>1</v>
      </c>
      <c r="V105" s="9">
        <v>2961.76</v>
      </c>
      <c r="W105" s="9"/>
      <c r="X105" s="9"/>
      <c r="Y105" s="9"/>
      <c r="Z105" s="9"/>
      <c r="AA105" s="9">
        <v>0</v>
      </c>
      <c r="AB105" s="7"/>
      <c r="AC105" s="7"/>
    </row>
    <row r="106" spans="1:29" s="8" customFormat="1" ht="39" hidden="1" customHeight="1" x14ac:dyDescent="0.25">
      <c r="A106" s="9">
        <v>759</v>
      </c>
      <c r="B106" s="9" t="s">
        <v>96</v>
      </c>
      <c r="C106" s="9" t="s">
        <v>55</v>
      </c>
      <c r="D106" s="9" t="s">
        <v>381</v>
      </c>
      <c r="E106" s="9" t="s">
        <v>42</v>
      </c>
      <c r="F106" s="9" t="s">
        <v>382</v>
      </c>
      <c r="G106" s="9" t="s">
        <v>383</v>
      </c>
      <c r="H106" s="9" t="s">
        <v>45</v>
      </c>
      <c r="I106" s="9" t="s">
        <v>384</v>
      </c>
      <c r="J106" s="9" t="s">
        <v>385</v>
      </c>
      <c r="K106" s="9">
        <v>0</v>
      </c>
      <c r="L106" s="9">
        <v>0</v>
      </c>
      <c r="M106" s="9">
        <v>15</v>
      </c>
      <c r="N106" s="9">
        <v>0</v>
      </c>
      <c r="O106" s="9">
        <v>0</v>
      </c>
      <c r="P106" s="9">
        <v>15</v>
      </c>
      <c r="Q106" s="9">
        <v>0</v>
      </c>
      <c r="R106" s="9">
        <v>0</v>
      </c>
      <c r="S106" s="9">
        <v>0</v>
      </c>
      <c r="T106" s="9">
        <v>15</v>
      </c>
      <c r="U106" s="9">
        <v>0</v>
      </c>
      <c r="V106" s="9">
        <v>45</v>
      </c>
      <c r="W106" s="9"/>
      <c r="X106" s="9"/>
      <c r="Y106" s="9"/>
      <c r="Z106" s="9"/>
      <c r="AA106" s="9">
        <v>0</v>
      </c>
      <c r="AB106" s="7"/>
      <c r="AC106" s="7"/>
    </row>
    <row r="107" spans="1:29" s="48" customFormat="1" ht="39" hidden="1" customHeight="1" x14ac:dyDescent="0.25">
      <c r="A107" s="46">
        <v>741</v>
      </c>
      <c r="B107" s="46" t="s">
        <v>369</v>
      </c>
      <c r="C107" s="46" t="s">
        <v>40</v>
      </c>
      <c r="D107" s="46" t="s">
        <v>386</v>
      </c>
      <c r="E107" s="46" t="s">
        <v>61</v>
      </c>
      <c r="F107" s="46" t="s">
        <v>387</v>
      </c>
      <c r="G107" s="46" t="s">
        <v>388</v>
      </c>
      <c r="H107" s="46" t="s">
        <v>45</v>
      </c>
      <c r="I107" s="46">
        <v>2.75</v>
      </c>
      <c r="J107" s="46"/>
      <c r="K107" s="46"/>
      <c r="L107" s="46"/>
      <c r="M107" s="46">
        <v>1</v>
      </c>
      <c r="N107" s="46">
        <v>0</v>
      </c>
      <c r="O107" s="46">
        <v>0</v>
      </c>
      <c r="P107" s="46">
        <v>1</v>
      </c>
      <c r="Q107" s="46">
        <v>0</v>
      </c>
      <c r="R107" s="46">
        <v>0</v>
      </c>
      <c r="S107" s="46">
        <v>0</v>
      </c>
      <c r="T107" s="46">
        <v>1</v>
      </c>
      <c r="U107" s="46">
        <v>0</v>
      </c>
      <c r="V107" s="46"/>
      <c r="W107" s="46"/>
      <c r="X107" s="46"/>
      <c r="Y107" s="46"/>
      <c r="Z107" s="46"/>
      <c r="AA107" s="46">
        <v>1</v>
      </c>
      <c r="AB107" s="47"/>
      <c r="AC107" s="47"/>
    </row>
    <row r="108" spans="1:29" s="8" customFormat="1" ht="39" hidden="1" customHeight="1" x14ac:dyDescent="0.25">
      <c r="A108" s="9">
        <v>539</v>
      </c>
      <c r="B108" s="9" t="s">
        <v>39</v>
      </c>
      <c r="C108" s="9" t="s">
        <v>40</v>
      </c>
      <c r="D108" s="9" t="s">
        <v>389</v>
      </c>
      <c r="E108" s="9" t="s">
        <v>42</v>
      </c>
      <c r="F108" s="9" t="s">
        <v>390</v>
      </c>
      <c r="G108" s="9" t="s">
        <v>391</v>
      </c>
      <c r="H108" s="9" t="s">
        <v>45</v>
      </c>
      <c r="I108" s="9">
        <v>1.016</v>
      </c>
      <c r="J108" s="9" t="s">
        <v>68</v>
      </c>
      <c r="K108" s="9"/>
      <c r="L108" s="9"/>
      <c r="M108" s="9">
        <v>74</v>
      </c>
      <c r="N108" s="9">
        <v>0</v>
      </c>
      <c r="O108" s="9">
        <v>0</v>
      </c>
      <c r="P108" s="9">
        <v>74</v>
      </c>
      <c r="Q108" s="9">
        <v>0</v>
      </c>
      <c r="R108" s="9">
        <v>0</v>
      </c>
      <c r="S108" s="9">
        <v>0</v>
      </c>
      <c r="T108" s="9">
        <v>74</v>
      </c>
      <c r="U108" s="9">
        <v>0</v>
      </c>
      <c r="V108" s="9">
        <v>60.2</v>
      </c>
      <c r="W108" s="9"/>
      <c r="X108" s="9"/>
      <c r="Y108" s="9"/>
      <c r="Z108" s="9"/>
      <c r="AA108" s="9">
        <v>0</v>
      </c>
      <c r="AB108" s="7"/>
      <c r="AC108" s="7"/>
    </row>
    <row r="109" spans="1:29" s="8" customFormat="1" ht="39" hidden="1" customHeight="1" x14ac:dyDescent="0.25">
      <c r="A109" s="9">
        <v>542</v>
      </c>
      <c r="B109" s="9" t="s">
        <v>39</v>
      </c>
      <c r="C109" s="9" t="s">
        <v>40</v>
      </c>
      <c r="D109" s="9" t="s">
        <v>389</v>
      </c>
      <c r="E109" s="9" t="s">
        <v>42</v>
      </c>
      <c r="F109" s="9" t="s">
        <v>392</v>
      </c>
      <c r="G109" s="9" t="s">
        <v>393</v>
      </c>
      <c r="H109" s="9" t="s">
        <v>45</v>
      </c>
      <c r="I109" s="9">
        <v>0.46600000000000003</v>
      </c>
      <c r="J109" s="9" t="s">
        <v>68</v>
      </c>
      <c r="K109" s="9"/>
      <c r="L109" s="9"/>
      <c r="M109" s="9">
        <v>74</v>
      </c>
      <c r="N109" s="9">
        <v>0</v>
      </c>
      <c r="O109" s="9">
        <v>0</v>
      </c>
      <c r="P109" s="9">
        <v>74</v>
      </c>
      <c r="Q109" s="9">
        <v>0</v>
      </c>
      <c r="R109" s="9">
        <v>0</v>
      </c>
      <c r="S109" s="9">
        <v>0</v>
      </c>
      <c r="T109" s="9">
        <v>74</v>
      </c>
      <c r="U109" s="9">
        <v>0</v>
      </c>
      <c r="V109" s="9">
        <v>60.2</v>
      </c>
      <c r="W109" s="9"/>
      <c r="X109" s="9"/>
      <c r="Y109" s="9"/>
      <c r="Z109" s="9"/>
      <c r="AA109" s="9">
        <v>0</v>
      </c>
      <c r="AB109" s="7"/>
      <c r="AC109" s="7"/>
    </row>
    <row r="110" spans="1:29" s="8" customFormat="1" ht="39" hidden="1" customHeight="1" x14ac:dyDescent="0.25">
      <c r="A110" s="9">
        <v>540</v>
      </c>
      <c r="B110" s="9" t="s">
        <v>39</v>
      </c>
      <c r="C110" s="9" t="s">
        <v>40</v>
      </c>
      <c r="D110" s="9" t="s">
        <v>160</v>
      </c>
      <c r="E110" s="9" t="s">
        <v>42</v>
      </c>
      <c r="F110" s="9" t="s">
        <v>394</v>
      </c>
      <c r="G110" s="9" t="s">
        <v>395</v>
      </c>
      <c r="H110" s="9" t="s">
        <v>45</v>
      </c>
      <c r="I110" s="9">
        <v>3.5</v>
      </c>
      <c r="J110" s="9" t="s">
        <v>163</v>
      </c>
      <c r="K110" s="9"/>
      <c r="L110" s="9"/>
      <c r="M110" s="9">
        <v>28</v>
      </c>
      <c r="N110" s="9">
        <v>0</v>
      </c>
      <c r="O110" s="9">
        <v>0</v>
      </c>
      <c r="P110" s="9">
        <v>28</v>
      </c>
      <c r="Q110" s="9">
        <v>0</v>
      </c>
      <c r="R110" s="9">
        <v>0</v>
      </c>
      <c r="S110" s="9">
        <v>0</v>
      </c>
      <c r="T110" s="9">
        <v>28</v>
      </c>
      <c r="U110" s="9">
        <v>0</v>
      </c>
      <c r="V110" s="9">
        <v>96.88</v>
      </c>
      <c r="W110" s="9"/>
      <c r="X110" s="9"/>
      <c r="Y110" s="9"/>
      <c r="Z110" s="9"/>
      <c r="AA110" s="9">
        <v>0</v>
      </c>
      <c r="AB110" s="7"/>
      <c r="AC110" s="7"/>
    </row>
    <row r="111" spans="1:29" s="8" customFormat="1" ht="39" hidden="1" customHeight="1" x14ac:dyDescent="0.25">
      <c r="A111" s="9">
        <v>541</v>
      </c>
      <c r="B111" s="9" t="s">
        <v>39</v>
      </c>
      <c r="C111" s="9" t="s">
        <v>40</v>
      </c>
      <c r="D111" s="9" t="s">
        <v>41</v>
      </c>
      <c r="E111" s="9" t="s">
        <v>42</v>
      </c>
      <c r="F111" s="9" t="s">
        <v>396</v>
      </c>
      <c r="G111" s="9" t="s">
        <v>397</v>
      </c>
      <c r="H111" s="9" t="s">
        <v>45</v>
      </c>
      <c r="I111" s="9">
        <v>0.86599999999999999</v>
      </c>
      <c r="J111" s="9" t="s">
        <v>46</v>
      </c>
      <c r="K111" s="9"/>
      <c r="L111" s="9"/>
      <c r="M111" s="9">
        <v>50</v>
      </c>
      <c r="N111" s="9">
        <v>0</v>
      </c>
      <c r="O111" s="9">
        <v>0</v>
      </c>
      <c r="P111" s="9">
        <v>50</v>
      </c>
      <c r="Q111" s="9">
        <v>0</v>
      </c>
      <c r="R111" s="9">
        <v>0</v>
      </c>
      <c r="S111" s="9">
        <v>0</v>
      </c>
      <c r="T111" s="9">
        <v>50</v>
      </c>
      <c r="U111" s="9">
        <v>0</v>
      </c>
      <c r="V111" s="9">
        <v>173.55</v>
      </c>
      <c r="W111" s="9"/>
      <c r="X111" s="9"/>
      <c r="Y111" s="9"/>
      <c r="Z111" s="9"/>
      <c r="AA111" s="9">
        <v>0</v>
      </c>
      <c r="AB111" s="7"/>
      <c r="AC111" s="7"/>
    </row>
    <row r="112" spans="1:29" s="8" customFormat="1" ht="39" hidden="1" customHeight="1" x14ac:dyDescent="0.25">
      <c r="A112" s="9">
        <v>590</v>
      </c>
      <c r="B112" s="9" t="s">
        <v>96</v>
      </c>
      <c r="C112" s="9" t="s">
        <v>55</v>
      </c>
      <c r="D112" s="9" t="s">
        <v>398</v>
      </c>
      <c r="E112" s="9" t="s">
        <v>61</v>
      </c>
      <c r="F112" s="9" t="s">
        <v>399</v>
      </c>
      <c r="G112" s="9" t="s">
        <v>400</v>
      </c>
      <c r="H112" s="9" t="s">
        <v>45</v>
      </c>
      <c r="I112" s="9">
        <v>0.66600000000000004</v>
      </c>
      <c r="J112" s="9" t="s">
        <v>401</v>
      </c>
      <c r="K112" s="9">
        <v>0</v>
      </c>
      <c r="L112" s="9">
        <v>0</v>
      </c>
      <c r="M112" s="9">
        <v>97</v>
      </c>
      <c r="N112" s="9">
        <v>0</v>
      </c>
      <c r="O112" s="9">
        <v>0</v>
      </c>
      <c r="P112" s="9">
        <v>97</v>
      </c>
      <c r="Q112" s="9">
        <v>0</v>
      </c>
      <c r="R112" s="9">
        <v>0</v>
      </c>
      <c r="S112" s="9">
        <v>0</v>
      </c>
      <c r="T112" s="9">
        <v>97</v>
      </c>
      <c r="U112" s="9">
        <v>0</v>
      </c>
      <c r="V112" s="9">
        <v>212.346</v>
      </c>
      <c r="W112" s="9"/>
      <c r="X112" s="9"/>
      <c r="Y112" s="9"/>
      <c r="Z112" s="9"/>
      <c r="AA112" s="9">
        <v>0</v>
      </c>
      <c r="AB112" s="7"/>
      <c r="AC112" s="7"/>
    </row>
    <row r="113" spans="1:29" s="8" customFormat="1" ht="39" hidden="1" customHeight="1" x14ac:dyDescent="0.25">
      <c r="A113" s="9">
        <v>576</v>
      </c>
      <c r="B113" s="9" t="s">
        <v>39</v>
      </c>
      <c r="C113" s="9" t="s">
        <v>55</v>
      </c>
      <c r="D113" s="9" t="s">
        <v>402</v>
      </c>
      <c r="E113" s="9" t="s">
        <v>42</v>
      </c>
      <c r="F113" s="9" t="s">
        <v>403</v>
      </c>
      <c r="G113" s="9" t="s">
        <v>404</v>
      </c>
      <c r="H113" s="9" t="s">
        <v>45</v>
      </c>
      <c r="I113" s="9">
        <v>0.93</v>
      </c>
      <c r="J113" s="9" t="s">
        <v>405</v>
      </c>
      <c r="K113" s="9"/>
      <c r="L113" s="9"/>
      <c r="M113" s="9">
        <v>156</v>
      </c>
      <c r="N113" s="9">
        <v>0</v>
      </c>
      <c r="O113" s="9">
        <v>0</v>
      </c>
      <c r="P113" s="9">
        <v>152</v>
      </c>
      <c r="Q113" s="9">
        <v>0</v>
      </c>
      <c r="R113" s="9">
        <v>0</v>
      </c>
      <c r="S113" s="9">
        <v>0</v>
      </c>
      <c r="T113" s="9">
        <v>152</v>
      </c>
      <c r="U113" s="9">
        <v>4</v>
      </c>
      <c r="V113" s="9">
        <v>500</v>
      </c>
      <c r="W113" s="9"/>
      <c r="X113" s="9"/>
      <c r="Y113" s="9"/>
      <c r="Z113" s="9"/>
      <c r="AA113" s="9">
        <v>0</v>
      </c>
      <c r="AB113" s="7"/>
      <c r="AC113" s="7"/>
    </row>
    <row r="114" spans="1:29" s="8" customFormat="1" ht="39" hidden="1" customHeight="1" x14ac:dyDescent="0.25">
      <c r="A114" s="9">
        <v>577</v>
      </c>
      <c r="B114" s="9" t="s">
        <v>39</v>
      </c>
      <c r="C114" s="9" t="s">
        <v>40</v>
      </c>
      <c r="D114" s="9" t="s">
        <v>406</v>
      </c>
      <c r="E114" s="9" t="s">
        <v>42</v>
      </c>
      <c r="F114" s="9" t="s">
        <v>407</v>
      </c>
      <c r="G114" s="9" t="s">
        <v>408</v>
      </c>
      <c r="H114" s="9" t="s">
        <v>45</v>
      </c>
      <c r="I114" s="9">
        <v>0.48</v>
      </c>
      <c r="J114" s="9" t="s">
        <v>40</v>
      </c>
      <c r="K114" s="9"/>
      <c r="L114" s="9"/>
      <c r="M114" s="9">
        <v>95</v>
      </c>
      <c r="N114" s="9">
        <v>0</v>
      </c>
      <c r="O114" s="9">
        <v>0</v>
      </c>
      <c r="P114" s="9">
        <v>95</v>
      </c>
      <c r="Q114" s="9">
        <v>0</v>
      </c>
      <c r="R114" s="9">
        <v>0</v>
      </c>
      <c r="S114" s="9">
        <v>0</v>
      </c>
      <c r="T114" s="9">
        <v>95</v>
      </c>
      <c r="U114" s="9">
        <v>0</v>
      </c>
      <c r="V114" s="9">
        <v>250</v>
      </c>
      <c r="W114" s="9"/>
      <c r="X114" s="9"/>
      <c r="Y114" s="9"/>
      <c r="Z114" s="9"/>
      <c r="AA114" s="9">
        <v>1</v>
      </c>
      <c r="AB114" s="7"/>
      <c r="AC114" s="7"/>
    </row>
    <row r="115" spans="1:29" s="8" customFormat="1" ht="39" hidden="1" customHeight="1" x14ac:dyDescent="0.25">
      <c r="A115" s="9">
        <v>570</v>
      </c>
      <c r="B115" s="9" t="s">
        <v>96</v>
      </c>
      <c r="C115" s="9" t="s">
        <v>55</v>
      </c>
      <c r="D115" s="9" t="s">
        <v>409</v>
      </c>
      <c r="E115" s="9" t="s">
        <v>61</v>
      </c>
      <c r="F115" s="9" t="s">
        <v>410</v>
      </c>
      <c r="G115" s="9" t="s">
        <v>411</v>
      </c>
      <c r="H115" s="9" t="s">
        <v>45</v>
      </c>
      <c r="I115" s="9">
        <v>3.4</v>
      </c>
      <c r="J115" s="9" t="s">
        <v>412</v>
      </c>
      <c r="K115" s="9">
        <v>0</v>
      </c>
      <c r="L115" s="9">
        <v>0</v>
      </c>
      <c r="M115" s="9">
        <v>761</v>
      </c>
      <c r="N115" s="9">
        <v>0</v>
      </c>
      <c r="O115" s="9">
        <v>0</v>
      </c>
      <c r="P115" s="9">
        <v>759</v>
      </c>
      <c r="Q115" s="9">
        <v>0</v>
      </c>
      <c r="R115" s="9">
        <v>0</v>
      </c>
      <c r="S115" s="9">
        <v>0</v>
      </c>
      <c r="T115" s="9">
        <v>759</v>
      </c>
      <c r="U115" s="9">
        <v>2</v>
      </c>
      <c r="V115" s="9">
        <v>1903</v>
      </c>
      <c r="W115" s="9" t="s">
        <v>413</v>
      </c>
      <c r="X115" s="9"/>
      <c r="Y115" s="9"/>
      <c r="Z115" s="9"/>
      <c r="AA115" s="9">
        <v>0</v>
      </c>
      <c r="AB115" s="7"/>
      <c r="AC115" s="7"/>
    </row>
    <row r="116" spans="1:29" s="8" customFormat="1" ht="39" hidden="1" customHeight="1" x14ac:dyDescent="0.25">
      <c r="A116" s="9">
        <v>543</v>
      </c>
      <c r="B116" s="9" t="s">
        <v>96</v>
      </c>
      <c r="C116" s="9" t="s">
        <v>55</v>
      </c>
      <c r="D116" s="9" t="s">
        <v>414</v>
      </c>
      <c r="E116" s="9" t="s">
        <v>42</v>
      </c>
      <c r="F116" s="9" t="s">
        <v>415</v>
      </c>
      <c r="G116" s="9" t="s">
        <v>416</v>
      </c>
      <c r="H116" s="9" t="s">
        <v>45</v>
      </c>
      <c r="I116" s="9" t="s">
        <v>417</v>
      </c>
      <c r="J116" s="9" t="s">
        <v>418</v>
      </c>
      <c r="K116" s="9">
        <v>0</v>
      </c>
      <c r="L116" s="9">
        <v>0</v>
      </c>
      <c r="M116" s="9">
        <v>59</v>
      </c>
      <c r="N116" s="9">
        <v>0</v>
      </c>
      <c r="O116" s="9">
        <v>0</v>
      </c>
      <c r="P116" s="9">
        <v>59</v>
      </c>
      <c r="Q116" s="9">
        <v>0</v>
      </c>
      <c r="R116" s="9">
        <v>0</v>
      </c>
      <c r="S116" s="9">
        <v>0</v>
      </c>
      <c r="T116" s="9">
        <v>59</v>
      </c>
      <c r="U116" s="9">
        <v>0</v>
      </c>
      <c r="V116" s="9">
        <v>224</v>
      </c>
      <c r="W116" s="9"/>
      <c r="X116" s="9"/>
      <c r="Y116" s="9"/>
      <c r="Z116" s="9"/>
      <c r="AA116" s="9">
        <v>0</v>
      </c>
      <c r="AB116" s="7"/>
      <c r="AC116" s="7"/>
    </row>
    <row r="117" spans="1:29" s="8" customFormat="1" ht="39" hidden="1" customHeight="1" x14ac:dyDescent="0.25">
      <c r="A117" s="9">
        <v>543</v>
      </c>
      <c r="B117" s="9" t="s">
        <v>96</v>
      </c>
      <c r="C117" s="9" t="s">
        <v>55</v>
      </c>
      <c r="D117" s="9" t="s">
        <v>419</v>
      </c>
      <c r="E117" s="9" t="s">
        <v>42</v>
      </c>
      <c r="F117" s="9" t="s">
        <v>415</v>
      </c>
      <c r="G117" s="9" t="s">
        <v>416</v>
      </c>
      <c r="H117" s="9" t="s">
        <v>45</v>
      </c>
      <c r="I117" s="9" t="s">
        <v>417</v>
      </c>
      <c r="J117" s="9" t="s">
        <v>418</v>
      </c>
      <c r="K117" s="9">
        <v>0</v>
      </c>
      <c r="L117" s="9">
        <v>0</v>
      </c>
      <c r="M117" s="9">
        <v>50</v>
      </c>
      <c r="N117" s="9">
        <v>0</v>
      </c>
      <c r="O117" s="9">
        <v>0</v>
      </c>
      <c r="P117" s="9">
        <v>50</v>
      </c>
      <c r="Q117" s="9">
        <v>0</v>
      </c>
      <c r="R117" s="9">
        <v>0</v>
      </c>
      <c r="S117" s="9">
        <v>0</v>
      </c>
      <c r="T117" s="9">
        <v>50</v>
      </c>
      <c r="U117" s="9">
        <v>0</v>
      </c>
      <c r="V117" s="9">
        <v>180</v>
      </c>
      <c r="W117" s="9"/>
      <c r="X117" s="9"/>
      <c r="Y117" s="9"/>
      <c r="Z117" s="9"/>
      <c r="AA117" s="9">
        <v>0</v>
      </c>
      <c r="AB117" s="7"/>
      <c r="AC117" s="7"/>
    </row>
    <row r="118" spans="1:29" s="8" customFormat="1" ht="39" hidden="1" customHeight="1" x14ac:dyDescent="0.25">
      <c r="A118" s="9">
        <v>591</v>
      </c>
      <c r="B118" s="9" t="s">
        <v>39</v>
      </c>
      <c r="C118" s="9" t="s">
        <v>40</v>
      </c>
      <c r="D118" s="9" t="s">
        <v>148</v>
      </c>
      <c r="E118" s="9" t="s">
        <v>42</v>
      </c>
      <c r="F118" s="9" t="s">
        <v>420</v>
      </c>
      <c r="G118" s="9" t="s">
        <v>421</v>
      </c>
      <c r="H118" s="9" t="s">
        <v>45</v>
      </c>
      <c r="I118" s="9">
        <v>0.81599999999999995</v>
      </c>
      <c r="J118" s="9" t="s">
        <v>151</v>
      </c>
      <c r="K118" s="9"/>
      <c r="L118" s="9"/>
      <c r="M118" s="9">
        <v>50</v>
      </c>
      <c r="N118" s="9">
        <v>0</v>
      </c>
      <c r="O118" s="9">
        <v>0</v>
      </c>
      <c r="P118" s="9">
        <v>50</v>
      </c>
      <c r="Q118" s="9">
        <v>0</v>
      </c>
      <c r="R118" s="9">
        <v>0</v>
      </c>
      <c r="S118" s="9">
        <v>0</v>
      </c>
      <c r="T118" s="9">
        <v>50</v>
      </c>
      <c r="U118" s="9">
        <v>0</v>
      </c>
      <c r="V118" s="9">
        <v>134.10900000000001</v>
      </c>
      <c r="W118" s="9"/>
      <c r="X118" s="9"/>
      <c r="Y118" s="9"/>
      <c r="Z118" s="9"/>
      <c r="AA118" s="9">
        <v>0</v>
      </c>
      <c r="AB118" s="7"/>
      <c r="AC118" s="7"/>
    </row>
    <row r="119" spans="1:29" s="8" customFormat="1" ht="39" hidden="1" customHeight="1" x14ac:dyDescent="0.25">
      <c r="A119" s="9">
        <v>582</v>
      </c>
      <c r="B119" s="9" t="s">
        <v>39</v>
      </c>
      <c r="C119" s="9" t="s">
        <v>40</v>
      </c>
      <c r="D119" s="9" t="s">
        <v>422</v>
      </c>
      <c r="E119" s="9" t="s">
        <v>42</v>
      </c>
      <c r="F119" s="9" t="s">
        <v>423</v>
      </c>
      <c r="G119" s="9" t="s">
        <v>424</v>
      </c>
      <c r="H119" s="9" t="s">
        <v>45</v>
      </c>
      <c r="I119" s="9">
        <v>0.66600000000000004</v>
      </c>
      <c r="J119" s="9" t="s">
        <v>425</v>
      </c>
      <c r="K119" s="9"/>
      <c r="L119" s="9"/>
      <c r="M119" s="9">
        <v>2</v>
      </c>
      <c r="N119" s="9">
        <v>0</v>
      </c>
      <c r="O119" s="9">
        <v>0</v>
      </c>
      <c r="P119" s="9">
        <v>2</v>
      </c>
      <c r="Q119" s="9">
        <v>0</v>
      </c>
      <c r="R119" s="9">
        <v>0</v>
      </c>
      <c r="S119" s="9">
        <v>0</v>
      </c>
      <c r="T119" s="9">
        <v>2</v>
      </c>
      <c r="U119" s="9">
        <v>0</v>
      </c>
      <c r="V119" s="9">
        <v>4.3819999999999997</v>
      </c>
      <c r="W119" s="9"/>
      <c r="X119" s="9"/>
      <c r="Y119" s="9"/>
      <c r="Z119" s="9"/>
      <c r="AA119" s="9">
        <v>0</v>
      </c>
      <c r="AB119" s="7"/>
      <c r="AC119" s="7"/>
    </row>
    <row r="120" spans="1:29" s="8" customFormat="1" ht="39" hidden="1" customHeight="1" x14ac:dyDescent="0.25">
      <c r="A120" s="9">
        <v>581</v>
      </c>
      <c r="B120" s="9" t="s">
        <v>96</v>
      </c>
      <c r="C120" s="9" t="s">
        <v>55</v>
      </c>
      <c r="D120" s="9" t="s">
        <v>426</v>
      </c>
      <c r="E120" s="9" t="s">
        <v>61</v>
      </c>
      <c r="F120" s="9" t="s">
        <v>427</v>
      </c>
      <c r="G120" s="9"/>
      <c r="H120" s="9" t="s">
        <v>45</v>
      </c>
      <c r="I120" s="9"/>
      <c r="J120" s="9" t="s">
        <v>428</v>
      </c>
      <c r="K120" s="9">
        <v>0</v>
      </c>
      <c r="L120" s="9">
        <v>0</v>
      </c>
      <c r="M120" s="9">
        <v>61</v>
      </c>
      <c r="N120" s="9">
        <v>0</v>
      </c>
      <c r="O120" s="9">
        <v>0</v>
      </c>
      <c r="P120" s="9">
        <v>60</v>
      </c>
      <c r="Q120" s="9">
        <v>0</v>
      </c>
      <c r="R120" s="9">
        <v>0</v>
      </c>
      <c r="S120" s="9">
        <v>0</v>
      </c>
      <c r="T120" s="9">
        <v>60</v>
      </c>
      <c r="U120" s="9">
        <v>1</v>
      </c>
      <c r="V120" s="9">
        <v>1003.227</v>
      </c>
      <c r="W120" s="9" t="s">
        <v>64</v>
      </c>
      <c r="X120" s="9"/>
      <c r="Y120" s="9"/>
      <c r="Z120" s="9"/>
      <c r="AA120" s="9">
        <v>0</v>
      </c>
      <c r="AB120" s="7"/>
      <c r="AC120" s="7"/>
    </row>
    <row r="121" spans="1:29" s="8" customFormat="1" ht="39" hidden="1" customHeight="1" x14ac:dyDescent="0.25">
      <c r="A121" s="9">
        <v>592</v>
      </c>
      <c r="B121" s="9" t="s">
        <v>39</v>
      </c>
      <c r="C121" s="9" t="s">
        <v>55</v>
      </c>
      <c r="D121" s="9" t="s">
        <v>239</v>
      </c>
      <c r="E121" s="9" t="s">
        <v>61</v>
      </c>
      <c r="F121" s="9" t="s">
        <v>429</v>
      </c>
      <c r="G121" s="9"/>
      <c r="H121" s="9" t="s">
        <v>45</v>
      </c>
      <c r="I121" s="9"/>
      <c r="J121" s="9" t="s">
        <v>243</v>
      </c>
      <c r="K121" s="9">
        <v>0</v>
      </c>
      <c r="L121" s="9">
        <v>0</v>
      </c>
      <c r="M121" s="9">
        <v>6</v>
      </c>
      <c r="N121" s="9">
        <v>0</v>
      </c>
      <c r="O121" s="9">
        <v>0</v>
      </c>
      <c r="P121" s="9">
        <v>4</v>
      </c>
      <c r="Q121" s="9">
        <v>0</v>
      </c>
      <c r="R121" s="9">
        <v>0</v>
      </c>
      <c r="S121" s="9">
        <v>0</v>
      </c>
      <c r="T121" s="9">
        <v>4</v>
      </c>
      <c r="U121" s="9">
        <v>2</v>
      </c>
      <c r="V121" s="9"/>
      <c r="W121" s="9" t="s">
        <v>244</v>
      </c>
      <c r="X121" s="9"/>
      <c r="Y121" s="9"/>
      <c r="Z121" s="9"/>
      <c r="AA121" s="9">
        <v>0</v>
      </c>
      <c r="AB121" s="7"/>
      <c r="AC121" s="7"/>
    </row>
    <row r="122" spans="1:29" s="8" customFormat="1" ht="39" customHeight="1" x14ac:dyDescent="0.25">
      <c r="A122" s="9">
        <v>756</v>
      </c>
      <c r="B122" s="9" t="s">
        <v>86</v>
      </c>
      <c r="C122" s="9" t="s">
        <v>87</v>
      </c>
      <c r="D122" s="9" t="s">
        <v>430</v>
      </c>
      <c r="E122" s="9" t="s">
        <v>89</v>
      </c>
      <c r="F122" s="9" t="s">
        <v>431</v>
      </c>
      <c r="G122" s="9" t="s">
        <v>432</v>
      </c>
      <c r="H122" s="9" t="s">
        <v>45</v>
      </c>
      <c r="I122" s="9">
        <v>3</v>
      </c>
      <c r="J122" s="9" t="s">
        <v>433</v>
      </c>
      <c r="K122" s="9">
        <v>0</v>
      </c>
      <c r="L122" s="9">
        <v>0</v>
      </c>
      <c r="M122" s="9">
        <v>550</v>
      </c>
      <c r="N122" s="9">
        <v>0</v>
      </c>
      <c r="O122" s="9">
        <v>0</v>
      </c>
      <c r="P122" s="9">
        <v>550</v>
      </c>
      <c r="Q122" s="9">
        <v>0</v>
      </c>
      <c r="R122" s="9">
        <v>0</v>
      </c>
      <c r="S122" s="9">
        <v>0</v>
      </c>
      <c r="T122" s="9">
        <v>550</v>
      </c>
      <c r="U122" s="9">
        <v>0</v>
      </c>
      <c r="V122" s="9">
        <v>600</v>
      </c>
      <c r="W122" s="9"/>
      <c r="X122" s="9" t="s">
        <v>434</v>
      </c>
      <c r="Y122" s="9" t="s">
        <v>435</v>
      </c>
      <c r="Z122" s="9" t="s">
        <v>436</v>
      </c>
      <c r="AA122" s="9">
        <v>1</v>
      </c>
      <c r="AB122" s="7"/>
      <c r="AC122" s="7"/>
    </row>
    <row r="123" spans="1:29" s="8" customFormat="1" ht="39" hidden="1" customHeight="1" x14ac:dyDescent="0.25">
      <c r="A123" s="9">
        <v>547</v>
      </c>
      <c r="B123" s="9" t="s">
        <v>39</v>
      </c>
      <c r="C123" s="9" t="s">
        <v>40</v>
      </c>
      <c r="D123" s="9" t="s">
        <v>437</v>
      </c>
      <c r="E123" s="9" t="s">
        <v>42</v>
      </c>
      <c r="F123" s="9" t="s">
        <v>438</v>
      </c>
      <c r="G123" s="9" t="s">
        <v>439</v>
      </c>
      <c r="H123" s="9" t="s">
        <v>45</v>
      </c>
      <c r="I123" s="9">
        <v>1</v>
      </c>
      <c r="J123" s="9" t="s">
        <v>440</v>
      </c>
      <c r="K123" s="9"/>
      <c r="L123" s="9"/>
      <c r="M123" s="9">
        <v>30</v>
      </c>
      <c r="N123" s="9">
        <v>0</v>
      </c>
      <c r="O123" s="9">
        <v>0</v>
      </c>
      <c r="P123" s="9">
        <v>30</v>
      </c>
      <c r="Q123" s="9">
        <v>0</v>
      </c>
      <c r="R123" s="9">
        <v>0</v>
      </c>
      <c r="S123" s="9">
        <v>0</v>
      </c>
      <c r="T123" s="9">
        <v>30</v>
      </c>
      <c r="U123" s="9">
        <v>0</v>
      </c>
      <c r="V123" s="9">
        <v>96.4</v>
      </c>
      <c r="W123" s="9"/>
      <c r="X123" s="9"/>
      <c r="Y123" s="9"/>
      <c r="Z123" s="9"/>
      <c r="AA123" s="9">
        <v>0</v>
      </c>
      <c r="AB123" s="7"/>
      <c r="AC123" s="7"/>
    </row>
    <row r="124" spans="1:29" s="8" customFormat="1" x14ac:dyDescent="0.25"/>
    <row r="125" spans="1:29" s="8" customFormat="1" x14ac:dyDescent="0.25"/>
    <row r="126" spans="1:29" s="8" customFormat="1" x14ac:dyDescent="0.25"/>
    <row r="127" spans="1:29" s="8" customFormat="1" x14ac:dyDescent="0.25"/>
    <row r="128" spans="1:29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</sheetData>
  <sheetProtection formatCells="0" formatColumns="0" formatRows="0" insertColumns="0" insertRows="0" insertHyperlinks="0" deleteColumns="0" deleteRows="0" sort="0" autoFilter="0" pivotTables="0"/>
  <autoFilter ref="A8:AA123">
    <filterColumn colId="1">
      <filters>
        <filter val="Государственное унитарное предприятие &quot;Региональные электрические сети&quot; Республики Башкортостан ПО &quot;ЮЭС&quot; ГУП РЭС РБ"/>
      </filters>
    </filterColumn>
  </autoFilter>
  <mergeCells count="28">
    <mergeCell ref="J4:V4"/>
    <mergeCell ref="W4:W7"/>
    <mergeCell ref="X4:Z5"/>
    <mergeCell ref="A3:T3"/>
    <mergeCell ref="Q6:T6"/>
    <mergeCell ref="U6:U7"/>
    <mergeCell ref="F5:F7"/>
    <mergeCell ref="G5:G7"/>
    <mergeCell ref="H5:H7"/>
    <mergeCell ref="I5:I7"/>
    <mergeCell ref="J5:J7"/>
    <mergeCell ref="K5:K7"/>
    <mergeCell ref="A2:T2"/>
    <mergeCell ref="AA4:AA7"/>
    <mergeCell ref="A5:A7"/>
    <mergeCell ref="B5:B7"/>
    <mergeCell ref="C5:C7"/>
    <mergeCell ref="D5:D7"/>
    <mergeCell ref="E5:E7"/>
    <mergeCell ref="X6:X7"/>
    <mergeCell ref="Y6:Y7"/>
    <mergeCell ref="Z6:Z7"/>
    <mergeCell ref="V5:V7"/>
    <mergeCell ref="L5:L7"/>
    <mergeCell ref="M5:U5"/>
    <mergeCell ref="M6:M7"/>
    <mergeCell ref="N6:P6"/>
    <mergeCell ref="A4:I4"/>
  </mergeCells>
  <pageMargins left="0" right="0" top="0.19685039370078741" bottom="0.19685039370078741" header="0" footer="0.11811023622047245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3"/>
  <sheetViews>
    <sheetView topLeftCell="A107" zoomScale="55" zoomScaleNormal="55" workbookViewId="0">
      <selection activeCell="J114" sqref="J114:V114"/>
    </sheetView>
  </sheetViews>
  <sheetFormatPr defaultRowHeight="18.75" x14ac:dyDescent="0.25"/>
  <cols>
    <col min="1" max="1" width="6.85546875" style="14" customWidth="1"/>
    <col min="2" max="2" width="18.28515625" style="14" customWidth="1"/>
    <col min="3" max="3" width="9.140625" style="14" customWidth="1"/>
    <col min="4" max="4" width="27.85546875" style="21" customWidth="1"/>
    <col min="5" max="5" width="9.140625" style="14" customWidth="1"/>
    <col min="6" max="7" width="22.7109375" style="14" customWidth="1"/>
    <col min="8" max="9" width="9.140625" style="14" customWidth="1"/>
    <col min="10" max="10" width="25.85546875" style="37" customWidth="1"/>
    <col min="11" max="12" width="9.140625" style="37" customWidth="1"/>
    <col min="13" max="21" width="9.28515625" style="37" customWidth="1"/>
    <col min="22" max="22" width="12" style="37" customWidth="1"/>
    <col min="23" max="26" width="9.140625" style="37" customWidth="1"/>
    <col min="27" max="32" width="9.28515625" style="37" customWidth="1"/>
    <col min="33" max="33" width="9.28515625" style="50" customWidth="1"/>
    <col min="34" max="34" width="21.28515625" style="50" customWidth="1"/>
    <col min="35" max="35" width="9.28515625" style="37" customWidth="1"/>
    <col min="36" max="36" width="52.28515625" style="38" customWidth="1"/>
    <col min="37" max="37" width="18.140625" style="25" customWidth="1"/>
    <col min="38" max="16384" width="9.140625" style="37"/>
  </cols>
  <sheetData>
    <row r="1" spans="1:37" x14ac:dyDescent="0.25">
      <c r="A1" s="82"/>
      <c r="B1" s="82"/>
      <c r="C1" s="82"/>
      <c r="D1" s="83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37" x14ac:dyDescent="0.25">
      <c r="A2" s="37" t="s">
        <v>0</v>
      </c>
      <c r="B2" s="37"/>
      <c r="C2" s="37"/>
      <c r="D2" s="38"/>
      <c r="E2" s="37"/>
      <c r="F2" s="37"/>
      <c r="G2" s="37"/>
      <c r="H2" s="37"/>
      <c r="I2" s="37"/>
      <c r="Q2" s="13" t="s">
        <v>1</v>
      </c>
      <c r="R2" s="14" t="s">
        <v>2</v>
      </c>
      <c r="S2" s="13">
        <v>2022</v>
      </c>
      <c r="T2" s="37" t="s">
        <v>3</v>
      </c>
    </row>
    <row r="3" spans="1:37" x14ac:dyDescent="0.25">
      <c r="A3" s="84" t="s">
        <v>4</v>
      </c>
      <c r="B3" s="84"/>
      <c r="C3" s="84"/>
      <c r="D3" s="85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37" x14ac:dyDescent="0.25">
      <c r="A4" s="86" t="s">
        <v>5</v>
      </c>
      <c r="B4" s="87"/>
      <c r="C4" s="87"/>
      <c r="D4" s="88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51"/>
      <c r="AH4" s="51"/>
      <c r="AI4" s="15"/>
    </row>
    <row r="5" spans="1:37" s="14" customFormat="1" ht="27.75" customHeight="1" thickBot="1" x14ac:dyDescent="0.3">
      <c r="A5" s="16"/>
      <c r="B5" s="16"/>
      <c r="C5" s="16"/>
      <c r="D5" s="17"/>
      <c r="E5" s="16"/>
      <c r="F5" s="1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50"/>
      <c r="AH5" s="50"/>
      <c r="AI5" s="37"/>
      <c r="AJ5" s="21"/>
      <c r="AK5" s="26"/>
    </row>
    <row r="6" spans="1:37" ht="32.25" customHeight="1" thickBot="1" x14ac:dyDescent="0.3">
      <c r="A6" s="89" t="s">
        <v>6</v>
      </c>
      <c r="B6" s="90"/>
      <c r="C6" s="90"/>
      <c r="D6" s="91"/>
      <c r="E6" s="90"/>
      <c r="F6" s="90"/>
      <c r="G6" s="90"/>
      <c r="H6" s="90"/>
      <c r="I6" s="92"/>
      <c r="J6" s="90" t="s">
        <v>7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2"/>
      <c r="W6" s="95" t="s">
        <v>8</v>
      </c>
      <c r="X6" s="97" t="s">
        <v>9</v>
      </c>
      <c r="Y6" s="98"/>
      <c r="Z6" s="99"/>
      <c r="AA6" s="93" t="s">
        <v>10</v>
      </c>
      <c r="AB6" s="42"/>
      <c r="AC6" s="42"/>
      <c r="AD6" s="42"/>
      <c r="AE6" s="42"/>
      <c r="AF6" s="42"/>
      <c r="AG6" s="52"/>
      <c r="AH6" s="52"/>
      <c r="AI6" s="42"/>
    </row>
    <row r="7" spans="1:37" ht="171.75" customHeight="1" thickBot="1" x14ac:dyDescent="0.3">
      <c r="A7" s="95" t="s">
        <v>11</v>
      </c>
      <c r="B7" s="95" t="s">
        <v>12</v>
      </c>
      <c r="C7" s="95" t="s">
        <v>13</v>
      </c>
      <c r="D7" s="95" t="s">
        <v>14</v>
      </c>
      <c r="E7" s="95" t="s">
        <v>15</v>
      </c>
      <c r="F7" s="95" t="s">
        <v>16</v>
      </c>
      <c r="G7" s="95" t="s">
        <v>17</v>
      </c>
      <c r="H7" s="95" t="s">
        <v>18</v>
      </c>
      <c r="I7" s="95" t="s">
        <v>19</v>
      </c>
      <c r="J7" s="93" t="s">
        <v>20</v>
      </c>
      <c r="K7" s="95" t="s">
        <v>21</v>
      </c>
      <c r="L7" s="95" t="s">
        <v>22</v>
      </c>
      <c r="M7" s="89" t="s">
        <v>23</v>
      </c>
      <c r="N7" s="90"/>
      <c r="O7" s="90"/>
      <c r="P7" s="90"/>
      <c r="Q7" s="90"/>
      <c r="R7" s="90"/>
      <c r="S7" s="90"/>
      <c r="T7" s="90"/>
      <c r="U7" s="92"/>
      <c r="V7" s="95" t="s">
        <v>24</v>
      </c>
      <c r="W7" s="96"/>
      <c r="X7" s="100"/>
      <c r="Y7" s="101"/>
      <c r="Z7" s="102"/>
      <c r="AA7" s="94"/>
      <c r="AB7" s="42"/>
      <c r="AC7" s="42"/>
      <c r="AD7" s="42"/>
      <c r="AE7" s="42"/>
      <c r="AF7" s="42"/>
      <c r="AG7" s="52"/>
      <c r="AH7" s="52"/>
      <c r="AI7" s="42"/>
    </row>
    <row r="8" spans="1:37" ht="63.75" customHeight="1" thickBot="1" x14ac:dyDescent="0.3">
      <c r="A8" s="96"/>
      <c r="B8" s="96"/>
      <c r="C8" s="96"/>
      <c r="D8" s="96"/>
      <c r="E8" s="96"/>
      <c r="F8" s="96"/>
      <c r="G8" s="96"/>
      <c r="H8" s="96"/>
      <c r="I8" s="96"/>
      <c r="J8" s="94"/>
      <c r="K8" s="96"/>
      <c r="L8" s="96"/>
      <c r="M8" s="95" t="s">
        <v>25</v>
      </c>
      <c r="N8" s="89" t="s">
        <v>26</v>
      </c>
      <c r="O8" s="90"/>
      <c r="P8" s="92"/>
      <c r="Q8" s="89" t="s">
        <v>27</v>
      </c>
      <c r="R8" s="90"/>
      <c r="S8" s="90"/>
      <c r="T8" s="92"/>
      <c r="U8" s="95" t="s">
        <v>28</v>
      </c>
      <c r="V8" s="96"/>
      <c r="W8" s="96"/>
      <c r="X8" s="95" t="s">
        <v>29</v>
      </c>
      <c r="Y8" s="95" t="s">
        <v>30</v>
      </c>
      <c r="Z8" s="95" t="s">
        <v>31</v>
      </c>
      <c r="AA8" s="94"/>
      <c r="AB8" s="42"/>
      <c r="AC8" s="42"/>
      <c r="AD8" s="42"/>
      <c r="AE8" s="42"/>
      <c r="AF8" s="42"/>
      <c r="AG8" s="52"/>
      <c r="AH8" s="52"/>
      <c r="AI8" s="42"/>
    </row>
    <row r="9" spans="1:37" ht="71.25" customHeight="1" thickBot="1" x14ac:dyDescent="0.3">
      <c r="A9" s="96"/>
      <c r="B9" s="96"/>
      <c r="C9" s="96"/>
      <c r="D9" s="96"/>
      <c r="E9" s="96"/>
      <c r="F9" s="96"/>
      <c r="G9" s="96"/>
      <c r="H9" s="96"/>
      <c r="I9" s="96"/>
      <c r="J9" s="94"/>
      <c r="K9" s="96"/>
      <c r="L9" s="96"/>
      <c r="M9" s="96"/>
      <c r="N9" s="39" t="s">
        <v>32</v>
      </c>
      <c r="O9" s="39" t="s">
        <v>33</v>
      </c>
      <c r="P9" s="39" t="s">
        <v>34</v>
      </c>
      <c r="Q9" s="39" t="s">
        <v>35</v>
      </c>
      <c r="R9" s="39" t="s">
        <v>36</v>
      </c>
      <c r="S9" s="39" t="s">
        <v>37</v>
      </c>
      <c r="T9" s="39" t="s">
        <v>38</v>
      </c>
      <c r="U9" s="96"/>
      <c r="V9" s="96"/>
      <c r="W9" s="96"/>
      <c r="X9" s="96"/>
      <c r="Y9" s="96"/>
      <c r="Z9" s="96"/>
      <c r="AA9" s="94"/>
      <c r="AB9" s="42"/>
      <c r="AC9" s="42"/>
      <c r="AD9" s="42"/>
      <c r="AE9" s="42"/>
      <c r="AF9" s="42"/>
      <c r="AG9" s="52"/>
      <c r="AH9" s="52"/>
      <c r="AI9" s="42"/>
    </row>
    <row r="10" spans="1:37" ht="17.25" customHeight="1" thickBot="1" x14ac:dyDescent="0.3">
      <c r="A10" s="18">
        <v>1</v>
      </c>
      <c r="B10" s="18">
        <v>2</v>
      </c>
      <c r="C10" s="18">
        <v>3</v>
      </c>
      <c r="D10" s="19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  <c r="M10" s="18">
        <v>13</v>
      </c>
      <c r="N10" s="18">
        <v>14</v>
      </c>
      <c r="O10" s="18">
        <v>15</v>
      </c>
      <c r="P10" s="18">
        <v>16</v>
      </c>
      <c r="Q10" s="18">
        <v>17</v>
      </c>
      <c r="R10" s="18">
        <v>18</v>
      </c>
      <c r="S10" s="18">
        <v>19</v>
      </c>
      <c r="T10" s="18">
        <v>20</v>
      </c>
      <c r="U10" s="18">
        <v>21</v>
      </c>
      <c r="V10" s="18">
        <v>22</v>
      </c>
      <c r="W10" s="18">
        <v>23</v>
      </c>
      <c r="X10" s="18">
        <v>24</v>
      </c>
      <c r="Y10" s="18">
        <v>25</v>
      </c>
      <c r="Z10" s="18">
        <v>26</v>
      </c>
      <c r="AA10" s="18">
        <v>27</v>
      </c>
      <c r="AB10" s="43"/>
      <c r="AC10" s="43"/>
      <c r="AD10" s="43"/>
      <c r="AE10" s="43"/>
      <c r="AF10" s="43"/>
      <c r="AG10" s="53"/>
      <c r="AH10" s="53"/>
      <c r="AI10" s="43"/>
    </row>
    <row r="11" spans="1:37" s="12" customFormat="1" ht="53.25" customHeight="1" x14ac:dyDescent="0.25">
      <c r="A11" s="22">
        <v>1</v>
      </c>
      <c r="B11" s="22" t="s">
        <v>39</v>
      </c>
      <c r="C11" s="22" t="s">
        <v>40</v>
      </c>
      <c r="D11" s="23" t="s">
        <v>41</v>
      </c>
      <c r="E11" s="22" t="s">
        <v>42</v>
      </c>
      <c r="F11" s="22" t="s">
        <v>43</v>
      </c>
      <c r="G11" s="22" t="s">
        <v>44</v>
      </c>
      <c r="H11" s="22" t="s">
        <v>45</v>
      </c>
      <c r="I11" s="22">
        <v>0.3</v>
      </c>
      <c r="J11" s="22" t="s">
        <v>46</v>
      </c>
      <c r="K11" s="22"/>
      <c r="L11" s="22"/>
      <c r="M11" s="22">
        <v>71</v>
      </c>
      <c r="N11" s="22">
        <v>0</v>
      </c>
      <c r="O11" s="22">
        <v>0</v>
      </c>
      <c r="P11" s="22">
        <v>71</v>
      </c>
      <c r="Q11" s="22">
        <v>0</v>
      </c>
      <c r="R11" s="22">
        <v>0</v>
      </c>
      <c r="S11" s="22">
        <v>0</v>
      </c>
      <c r="T11" s="22">
        <v>71</v>
      </c>
      <c r="U11" s="22">
        <v>0</v>
      </c>
      <c r="V11" s="22">
        <v>173.55</v>
      </c>
      <c r="W11" s="22"/>
      <c r="X11" s="28"/>
      <c r="Y11" s="28"/>
      <c r="Z11" s="28"/>
      <c r="AA11" s="29">
        <v>1</v>
      </c>
      <c r="AB11" s="55">
        <v>1076</v>
      </c>
      <c r="AC11" s="55">
        <v>60161</v>
      </c>
      <c r="AD11" s="55">
        <f t="shared" ref="AD11" si="0">(I11*S11)*AA11/AB11</f>
        <v>0</v>
      </c>
      <c r="AE11" s="55">
        <f t="shared" ref="AE11" si="1">(I11*T11)*AA11/AG11</f>
        <v>3.4768130845698057E-4</v>
      </c>
      <c r="AF11" s="56"/>
      <c r="AG11" s="57">
        <v>61263</v>
      </c>
      <c r="AH11" s="57">
        <f t="shared" ref="AH11" si="2">M11*AA11/AG11*I11</f>
        <v>3.4768130845698052E-4</v>
      </c>
      <c r="AI11" s="44"/>
      <c r="AJ11" s="32" t="s">
        <v>452</v>
      </c>
      <c r="AK11" s="24" t="s">
        <v>460</v>
      </c>
    </row>
    <row r="12" spans="1:37" s="12" customFormat="1" ht="39" customHeight="1" x14ac:dyDescent="0.25">
      <c r="A12" s="22">
        <v>2</v>
      </c>
      <c r="B12" s="22" t="s">
        <v>39</v>
      </c>
      <c r="C12" s="22" t="s">
        <v>40</v>
      </c>
      <c r="D12" s="23" t="s">
        <v>47</v>
      </c>
      <c r="E12" s="22" t="s">
        <v>42</v>
      </c>
      <c r="F12" s="22" t="s">
        <v>48</v>
      </c>
      <c r="G12" s="22" t="s">
        <v>49</v>
      </c>
      <c r="H12" s="22" t="s">
        <v>45</v>
      </c>
      <c r="I12" s="22">
        <v>1.083</v>
      </c>
      <c r="J12" s="22" t="s">
        <v>50</v>
      </c>
      <c r="K12" s="22"/>
      <c r="L12" s="22"/>
      <c r="M12" s="22">
        <v>38</v>
      </c>
      <c r="N12" s="22">
        <v>0</v>
      </c>
      <c r="O12" s="22">
        <v>0</v>
      </c>
      <c r="P12" s="22">
        <v>38</v>
      </c>
      <c r="Q12" s="22">
        <v>0</v>
      </c>
      <c r="R12" s="22">
        <v>0</v>
      </c>
      <c r="S12" s="22">
        <v>0</v>
      </c>
      <c r="T12" s="22">
        <v>38</v>
      </c>
      <c r="U12" s="22">
        <v>0</v>
      </c>
      <c r="V12" s="22">
        <f>P12*1.1*0.5*1.73</f>
        <v>36.157000000000004</v>
      </c>
      <c r="W12" s="22"/>
      <c r="X12" s="28"/>
      <c r="Y12" s="28"/>
      <c r="Z12" s="28"/>
      <c r="AA12" s="29">
        <v>1</v>
      </c>
      <c r="AB12" s="55">
        <v>1076</v>
      </c>
      <c r="AC12" s="55">
        <v>60161</v>
      </c>
      <c r="AD12" s="55">
        <f t="shared" ref="AD12:AD75" si="3">(I12*S12)*AA12/AB12</f>
        <v>0</v>
      </c>
      <c r="AE12" s="55">
        <f t="shared" ref="AE12:AE75" si="4">(I12*T12)*AA12/AG12</f>
        <v>6.7175946329758581E-4</v>
      </c>
      <c r="AF12" s="56"/>
      <c r="AG12" s="57">
        <v>61263</v>
      </c>
      <c r="AH12" s="57">
        <f t="shared" ref="AH12:AH75" si="5">M12*AA12/AG12*I12</f>
        <v>6.7175946329758581E-4</v>
      </c>
      <c r="AI12" s="29"/>
      <c r="AJ12" s="33" t="s">
        <v>455</v>
      </c>
      <c r="AK12" s="24" t="s">
        <v>461</v>
      </c>
    </row>
    <row r="13" spans="1:37" s="12" customFormat="1" ht="39" customHeight="1" x14ac:dyDescent="0.25">
      <c r="A13" s="22">
        <v>3</v>
      </c>
      <c r="B13" s="22" t="s">
        <v>39</v>
      </c>
      <c r="C13" s="22" t="s">
        <v>40</v>
      </c>
      <c r="D13" s="23" t="s">
        <v>65</v>
      </c>
      <c r="E13" s="22" t="s">
        <v>42</v>
      </c>
      <c r="F13" s="22" t="s">
        <v>66</v>
      </c>
      <c r="G13" s="22" t="s">
        <v>67</v>
      </c>
      <c r="H13" s="22" t="s">
        <v>45</v>
      </c>
      <c r="I13" s="22">
        <v>2.383</v>
      </c>
      <c r="J13" s="22" t="s">
        <v>68</v>
      </c>
      <c r="K13" s="22"/>
      <c r="L13" s="22"/>
      <c r="M13" s="22">
        <v>31</v>
      </c>
      <c r="N13" s="22">
        <v>0</v>
      </c>
      <c r="O13" s="22">
        <v>0</v>
      </c>
      <c r="P13" s="22">
        <v>31</v>
      </c>
      <c r="Q13" s="22">
        <v>0</v>
      </c>
      <c r="R13" s="22">
        <v>0</v>
      </c>
      <c r="S13" s="22">
        <v>0</v>
      </c>
      <c r="T13" s="22">
        <v>31</v>
      </c>
      <c r="U13" s="22">
        <v>0</v>
      </c>
      <c r="V13" s="22">
        <v>60.2</v>
      </c>
      <c r="W13" s="22"/>
      <c r="X13" s="28"/>
      <c r="Y13" s="28"/>
      <c r="Z13" s="28"/>
      <c r="AA13" s="29">
        <v>1</v>
      </c>
      <c r="AB13" s="55">
        <v>1076</v>
      </c>
      <c r="AC13" s="55">
        <v>60161</v>
      </c>
      <c r="AD13" s="55">
        <f t="shared" si="3"/>
        <v>0</v>
      </c>
      <c r="AE13" s="55">
        <f t="shared" si="4"/>
        <v>1.2058338638329825E-3</v>
      </c>
      <c r="AF13" s="56"/>
      <c r="AG13" s="57">
        <v>61263</v>
      </c>
      <c r="AH13" s="57">
        <f t="shared" si="5"/>
        <v>1.2058338638329823E-3</v>
      </c>
      <c r="AI13" s="44"/>
      <c r="AJ13" s="32" t="s">
        <v>456</v>
      </c>
      <c r="AK13" s="24" t="s">
        <v>462</v>
      </c>
    </row>
    <row r="14" spans="1:37" s="12" customFormat="1" ht="39" customHeight="1" x14ac:dyDescent="0.25">
      <c r="A14" s="22">
        <v>4</v>
      </c>
      <c r="B14" s="22" t="s">
        <v>39</v>
      </c>
      <c r="C14" s="22" t="s">
        <v>40</v>
      </c>
      <c r="D14" s="23" t="s">
        <v>160</v>
      </c>
      <c r="E14" s="22" t="s">
        <v>42</v>
      </c>
      <c r="F14" s="22" t="s">
        <v>161</v>
      </c>
      <c r="G14" s="22" t="s">
        <v>162</v>
      </c>
      <c r="H14" s="22" t="s">
        <v>45</v>
      </c>
      <c r="I14" s="22">
        <v>3.77</v>
      </c>
      <c r="J14" s="22" t="s">
        <v>163</v>
      </c>
      <c r="K14" s="22"/>
      <c r="L14" s="22"/>
      <c r="M14" s="22">
        <v>28</v>
      </c>
      <c r="N14" s="22">
        <v>0</v>
      </c>
      <c r="O14" s="22">
        <v>0</v>
      </c>
      <c r="P14" s="22">
        <v>28</v>
      </c>
      <c r="Q14" s="22">
        <v>0</v>
      </c>
      <c r="R14" s="22">
        <v>0</v>
      </c>
      <c r="S14" s="22">
        <v>0</v>
      </c>
      <c r="T14" s="22">
        <v>28</v>
      </c>
      <c r="U14" s="22">
        <v>0</v>
      </c>
      <c r="V14" s="22">
        <v>96.88</v>
      </c>
      <c r="W14" s="22"/>
      <c r="X14" s="28"/>
      <c r="Y14" s="28"/>
      <c r="Z14" s="28"/>
      <c r="AA14" s="29" t="s">
        <v>474</v>
      </c>
      <c r="AB14" s="55">
        <v>1076</v>
      </c>
      <c r="AC14" s="55">
        <v>60161</v>
      </c>
      <c r="AD14" s="55">
        <f t="shared" si="3"/>
        <v>0</v>
      </c>
      <c r="AE14" s="55">
        <f t="shared" si="4"/>
        <v>1.7230628601276464E-3</v>
      </c>
      <c r="AF14" s="56"/>
      <c r="AG14" s="57">
        <v>61263</v>
      </c>
      <c r="AH14" s="57">
        <f t="shared" si="5"/>
        <v>1.7230628601276464E-3</v>
      </c>
      <c r="AI14" s="44"/>
      <c r="AJ14" s="32" t="s">
        <v>453</v>
      </c>
      <c r="AK14" s="24" t="s">
        <v>463</v>
      </c>
    </row>
    <row r="15" spans="1:37" s="12" customFormat="1" ht="39" customHeight="1" x14ac:dyDescent="0.25">
      <c r="A15" s="22">
        <v>5</v>
      </c>
      <c r="B15" s="22" t="s">
        <v>39</v>
      </c>
      <c r="C15" s="22" t="s">
        <v>40</v>
      </c>
      <c r="D15" s="23" t="s">
        <v>164</v>
      </c>
      <c r="E15" s="22" t="s">
        <v>42</v>
      </c>
      <c r="F15" s="22" t="s">
        <v>165</v>
      </c>
      <c r="G15" s="22" t="s">
        <v>166</v>
      </c>
      <c r="H15" s="22" t="s">
        <v>45</v>
      </c>
      <c r="I15" s="22">
        <v>1.1200000000000001</v>
      </c>
      <c r="J15" s="22" t="s">
        <v>167</v>
      </c>
      <c r="K15" s="22"/>
      <c r="L15" s="22"/>
      <c r="M15" s="22">
        <v>20</v>
      </c>
      <c r="N15" s="22">
        <v>0</v>
      </c>
      <c r="O15" s="22">
        <v>0</v>
      </c>
      <c r="P15" s="22">
        <v>20</v>
      </c>
      <c r="Q15" s="22">
        <v>0</v>
      </c>
      <c r="R15" s="22">
        <v>0</v>
      </c>
      <c r="S15" s="22">
        <v>0</v>
      </c>
      <c r="T15" s="22">
        <v>20</v>
      </c>
      <c r="U15" s="22">
        <v>0</v>
      </c>
      <c r="V15" s="22">
        <v>107.26</v>
      </c>
      <c r="W15" s="22"/>
      <c r="X15" s="28"/>
      <c r="Y15" s="28"/>
      <c r="Z15" s="28"/>
      <c r="AA15" s="29" t="s">
        <v>474</v>
      </c>
      <c r="AB15" s="55">
        <v>1076</v>
      </c>
      <c r="AC15" s="55">
        <v>60161</v>
      </c>
      <c r="AD15" s="55">
        <f t="shared" si="3"/>
        <v>0</v>
      </c>
      <c r="AE15" s="55">
        <f t="shared" si="4"/>
        <v>3.6563668119419553E-4</v>
      </c>
      <c r="AF15" s="56"/>
      <c r="AG15" s="57">
        <v>61263</v>
      </c>
      <c r="AH15" s="57">
        <f t="shared" si="5"/>
        <v>3.6563668119419553E-4</v>
      </c>
      <c r="AI15" s="44"/>
      <c r="AJ15" s="32" t="s">
        <v>531</v>
      </c>
      <c r="AK15" s="24" t="s">
        <v>467</v>
      </c>
    </row>
    <row r="16" spans="1:37" s="12" customFormat="1" ht="39" customHeight="1" x14ac:dyDescent="0.25">
      <c r="A16" s="22">
        <v>6</v>
      </c>
      <c r="B16" s="22" t="s">
        <v>39</v>
      </c>
      <c r="C16" s="22" t="s">
        <v>40</v>
      </c>
      <c r="D16" s="23" t="s">
        <v>197</v>
      </c>
      <c r="E16" s="22" t="s">
        <v>42</v>
      </c>
      <c r="F16" s="22" t="s">
        <v>198</v>
      </c>
      <c r="G16" s="22" t="s">
        <v>199</v>
      </c>
      <c r="H16" s="22" t="s">
        <v>45</v>
      </c>
      <c r="I16" s="22">
        <v>1.333</v>
      </c>
      <c r="J16" s="22" t="s">
        <v>197</v>
      </c>
      <c r="K16" s="22"/>
      <c r="L16" s="22"/>
      <c r="M16" s="22">
        <v>99</v>
      </c>
      <c r="N16" s="22">
        <v>0</v>
      </c>
      <c r="O16" s="22">
        <v>0</v>
      </c>
      <c r="P16" s="22">
        <v>99</v>
      </c>
      <c r="Q16" s="22">
        <v>0</v>
      </c>
      <c r="R16" s="22">
        <v>0</v>
      </c>
      <c r="S16" s="22">
        <v>0</v>
      </c>
      <c r="T16" s="22">
        <v>99</v>
      </c>
      <c r="U16" s="22">
        <v>0</v>
      </c>
      <c r="V16" s="22">
        <f>T16*1.73*5*0.4</f>
        <v>342.54</v>
      </c>
      <c r="W16" s="22"/>
      <c r="X16" s="28"/>
      <c r="Y16" s="28"/>
      <c r="Z16" s="28"/>
      <c r="AA16" s="29" t="s">
        <v>474</v>
      </c>
      <c r="AB16" s="55">
        <v>1076</v>
      </c>
      <c r="AC16" s="55">
        <v>60161</v>
      </c>
      <c r="AD16" s="55">
        <f t="shared" si="3"/>
        <v>0</v>
      </c>
      <c r="AE16" s="55">
        <f t="shared" si="4"/>
        <v>2.1541060672836784E-3</v>
      </c>
      <c r="AF16" s="56"/>
      <c r="AG16" s="57">
        <v>61263</v>
      </c>
      <c r="AH16" s="57">
        <f t="shared" si="5"/>
        <v>2.1541060672836784E-3</v>
      </c>
      <c r="AI16" s="44"/>
      <c r="AJ16" s="32" t="s">
        <v>532</v>
      </c>
      <c r="AK16" s="24" t="s">
        <v>512</v>
      </c>
    </row>
    <row r="17" spans="1:37" s="12" customFormat="1" ht="39" customHeight="1" x14ac:dyDescent="0.25">
      <c r="A17" s="22">
        <v>7</v>
      </c>
      <c r="B17" s="22" t="s">
        <v>39</v>
      </c>
      <c r="C17" s="22" t="s">
        <v>40</v>
      </c>
      <c r="D17" s="23" t="s">
        <v>200</v>
      </c>
      <c r="E17" s="22" t="s">
        <v>42</v>
      </c>
      <c r="F17" s="22" t="s">
        <v>201</v>
      </c>
      <c r="G17" s="22" t="s">
        <v>202</v>
      </c>
      <c r="H17" s="22" t="s">
        <v>45</v>
      </c>
      <c r="I17" s="22">
        <v>1</v>
      </c>
      <c r="J17" s="22" t="s">
        <v>203</v>
      </c>
      <c r="K17" s="22"/>
      <c r="L17" s="22"/>
      <c r="M17" s="22">
        <v>34</v>
      </c>
      <c r="N17" s="22">
        <v>0</v>
      </c>
      <c r="O17" s="22">
        <v>0</v>
      </c>
      <c r="P17" s="22">
        <v>34</v>
      </c>
      <c r="Q17" s="22">
        <v>0</v>
      </c>
      <c r="R17" s="22">
        <v>0</v>
      </c>
      <c r="S17" s="22">
        <v>0</v>
      </c>
      <c r="T17" s="22">
        <v>34</v>
      </c>
      <c r="U17" s="22">
        <v>0</v>
      </c>
      <c r="V17" s="22">
        <v>107.26</v>
      </c>
      <c r="W17" s="22"/>
      <c r="X17" s="28"/>
      <c r="Y17" s="28"/>
      <c r="Z17" s="28"/>
      <c r="AA17" s="29" t="s">
        <v>474</v>
      </c>
      <c r="AB17" s="55">
        <v>1076</v>
      </c>
      <c r="AC17" s="55">
        <v>60161</v>
      </c>
      <c r="AD17" s="55">
        <f t="shared" si="3"/>
        <v>0</v>
      </c>
      <c r="AE17" s="55">
        <f t="shared" si="4"/>
        <v>5.5498424824118966E-4</v>
      </c>
      <c r="AF17" s="56"/>
      <c r="AG17" s="57">
        <v>61263</v>
      </c>
      <c r="AH17" s="57">
        <f t="shared" si="5"/>
        <v>5.5498424824118966E-4</v>
      </c>
      <c r="AI17" s="44"/>
      <c r="AJ17" s="32" t="s">
        <v>533</v>
      </c>
      <c r="AK17" s="24" t="s">
        <v>479</v>
      </c>
    </row>
    <row r="18" spans="1:37" s="12" customFormat="1" ht="39" customHeight="1" x14ac:dyDescent="0.25">
      <c r="A18" s="22">
        <v>8</v>
      </c>
      <c r="B18" s="22" t="s">
        <v>39</v>
      </c>
      <c r="C18" s="22" t="s">
        <v>55</v>
      </c>
      <c r="D18" s="23" t="s">
        <v>148</v>
      </c>
      <c r="E18" s="22" t="s">
        <v>42</v>
      </c>
      <c r="F18" s="22" t="s">
        <v>207</v>
      </c>
      <c r="G18" s="22" t="s">
        <v>208</v>
      </c>
      <c r="H18" s="22" t="s">
        <v>45</v>
      </c>
      <c r="I18" s="22">
        <v>0.37</v>
      </c>
      <c r="J18" s="22" t="s">
        <v>151</v>
      </c>
      <c r="K18" s="22"/>
      <c r="L18" s="22"/>
      <c r="M18" s="22">
        <v>32</v>
      </c>
      <c r="N18" s="22">
        <v>0</v>
      </c>
      <c r="O18" s="22">
        <v>0</v>
      </c>
      <c r="P18" s="22">
        <v>32</v>
      </c>
      <c r="Q18" s="22">
        <v>0</v>
      </c>
      <c r="R18" s="22">
        <v>0</v>
      </c>
      <c r="S18" s="22">
        <v>0</v>
      </c>
      <c r="T18" s="22">
        <v>32</v>
      </c>
      <c r="U18" s="22">
        <v>0</v>
      </c>
      <c r="V18" s="22">
        <f>T18*1.73*5*0.4</f>
        <v>110.72000000000001</v>
      </c>
      <c r="W18" s="22"/>
      <c r="X18" s="28"/>
      <c r="Y18" s="28"/>
      <c r="Z18" s="28"/>
      <c r="AA18" s="29">
        <v>1</v>
      </c>
      <c r="AB18" s="55">
        <v>1076</v>
      </c>
      <c r="AC18" s="55">
        <v>60161</v>
      </c>
      <c r="AD18" s="55">
        <f t="shared" si="3"/>
        <v>0</v>
      </c>
      <c r="AE18" s="55">
        <f t="shared" si="4"/>
        <v>1.9326510291693192E-4</v>
      </c>
      <c r="AF18" s="56"/>
      <c r="AG18" s="57">
        <v>61263</v>
      </c>
      <c r="AH18" s="57">
        <f t="shared" si="5"/>
        <v>1.9326510291693192E-4</v>
      </c>
      <c r="AI18" s="44"/>
      <c r="AJ18" s="32" t="s">
        <v>454</v>
      </c>
      <c r="AK18" s="24" t="s">
        <v>464</v>
      </c>
    </row>
    <row r="19" spans="1:37" s="12" customFormat="1" ht="63.75" customHeight="1" x14ac:dyDescent="0.25">
      <c r="A19" s="22">
        <v>9</v>
      </c>
      <c r="B19" s="22" t="s">
        <v>39</v>
      </c>
      <c r="C19" s="22" t="s">
        <v>55</v>
      </c>
      <c r="D19" s="23" t="s">
        <v>209</v>
      </c>
      <c r="E19" s="22" t="s">
        <v>42</v>
      </c>
      <c r="F19" s="22" t="s">
        <v>210</v>
      </c>
      <c r="G19" s="22" t="s">
        <v>211</v>
      </c>
      <c r="H19" s="22" t="s">
        <v>45</v>
      </c>
      <c r="I19" s="22">
        <v>1.4</v>
      </c>
      <c r="J19" s="22" t="s">
        <v>212</v>
      </c>
      <c r="K19" s="22"/>
      <c r="L19" s="22"/>
      <c r="M19" s="22">
        <v>21</v>
      </c>
      <c r="N19" s="22">
        <v>0</v>
      </c>
      <c r="O19" s="22">
        <v>0</v>
      </c>
      <c r="P19" s="22">
        <v>21</v>
      </c>
      <c r="Q19" s="22">
        <v>0</v>
      </c>
      <c r="R19" s="22">
        <v>0</v>
      </c>
      <c r="S19" s="22">
        <v>0</v>
      </c>
      <c r="T19" s="22">
        <v>21</v>
      </c>
      <c r="U19" s="22">
        <v>0</v>
      </c>
      <c r="V19" s="22">
        <v>108</v>
      </c>
      <c r="W19" s="22"/>
      <c r="X19" s="28"/>
      <c r="Y19" s="28"/>
      <c r="Z19" s="28"/>
      <c r="AA19" s="29">
        <v>1</v>
      </c>
      <c r="AB19" s="55">
        <v>1076</v>
      </c>
      <c r="AC19" s="55">
        <v>60161</v>
      </c>
      <c r="AD19" s="55">
        <f t="shared" si="3"/>
        <v>0</v>
      </c>
      <c r="AE19" s="55">
        <f t="shared" si="4"/>
        <v>4.7989814406738159E-4</v>
      </c>
      <c r="AF19" s="56"/>
      <c r="AG19" s="57">
        <v>61263</v>
      </c>
      <c r="AH19" s="57">
        <f t="shared" si="5"/>
        <v>4.7989814406738159E-4</v>
      </c>
      <c r="AI19" s="44"/>
      <c r="AJ19" s="32" t="s">
        <v>457</v>
      </c>
      <c r="AK19" s="24" t="s">
        <v>465</v>
      </c>
    </row>
    <row r="20" spans="1:37" s="12" customFormat="1" ht="79.5" customHeight="1" x14ac:dyDescent="0.25">
      <c r="A20" s="22">
        <v>10</v>
      </c>
      <c r="B20" s="22" t="s">
        <v>39</v>
      </c>
      <c r="C20" s="22" t="s">
        <v>40</v>
      </c>
      <c r="D20" s="23" t="s">
        <v>213</v>
      </c>
      <c r="E20" s="22" t="s">
        <v>42</v>
      </c>
      <c r="F20" s="22" t="s">
        <v>214</v>
      </c>
      <c r="G20" s="22" t="s">
        <v>215</v>
      </c>
      <c r="H20" s="22" t="s">
        <v>45</v>
      </c>
      <c r="I20" s="22">
        <v>0.17</v>
      </c>
      <c r="J20" s="22" t="s">
        <v>40</v>
      </c>
      <c r="K20" s="22"/>
      <c r="L20" s="22"/>
      <c r="M20" s="22">
        <v>60</v>
      </c>
      <c r="N20" s="22">
        <v>0</v>
      </c>
      <c r="O20" s="22">
        <v>0</v>
      </c>
      <c r="P20" s="22">
        <v>60</v>
      </c>
      <c r="Q20" s="22">
        <v>0</v>
      </c>
      <c r="R20" s="22">
        <v>0</v>
      </c>
      <c r="S20" s="22">
        <v>0</v>
      </c>
      <c r="T20" s="22">
        <v>60</v>
      </c>
      <c r="U20" s="22">
        <v>0</v>
      </c>
      <c r="V20" s="22">
        <v>198</v>
      </c>
      <c r="W20" s="22"/>
      <c r="X20" s="28"/>
      <c r="Y20" s="28"/>
      <c r="Z20" s="28"/>
      <c r="AA20" s="29">
        <v>1</v>
      </c>
      <c r="AB20" s="55">
        <v>1076</v>
      </c>
      <c r="AC20" s="55">
        <v>60161</v>
      </c>
      <c r="AD20" s="55">
        <f t="shared" si="3"/>
        <v>0</v>
      </c>
      <c r="AE20" s="55">
        <f t="shared" si="4"/>
        <v>1.6649527447235691E-4</v>
      </c>
      <c r="AF20" s="56"/>
      <c r="AG20" s="57">
        <v>61263</v>
      </c>
      <c r="AH20" s="57">
        <f t="shared" si="5"/>
        <v>1.6649527447235691E-4</v>
      </c>
      <c r="AI20" s="44"/>
      <c r="AJ20" s="32" t="s">
        <v>458</v>
      </c>
      <c r="AK20" s="24" t="s">
        <v>466</v>
      </c>
    </row>
    <row r="21" spans="1:37" s="12" customFormat="1" ht="42" customHeight="1" x14ac:dyDescent="0.25">
      <c r="A21" s="22">
        <v>11</v>
      </c>
      <c r="B21" s="22" t="s">
        <v>39</v>
      </c>
      <c r="C21" s="22" t="s">
        <v>55</v>
      </c>
      <c r="D21" s="23" t="s">
        <v>216</v>
      </c>
      <c r="E21" s="22" t="s">
        <v>42</v>
      </c>
      <c r="F21" s="22" t="s">
        <v>217</v>
      </c>
      <c r="G21" s="22" t="s">
        <v>218</v>
      </c>
      <c r="H21" s="22" t="s">
        <v>45</v>
      </c>
      <c r="I21" s="22">
        <v>1.97</v>
      </c>
      <c r="J21" s="22" t="s">
        <v>167</v>
      </c>
      <c r="K21" s="22"/>
      <c r="L21" s="22"/>
      <c r="M21" s="22">
        <v>34</v>
      </c>
      <c r="N21" s="22">
        <v>0</v>
      </c>
      <c r="O21" s="22">
        <v>0</v>
      </c>
      <c r="P21" s="22">
        <v>34</v>
      </c>
      <c r="Q21" s="22">
        <v>0</v>
      </c>
      <c r="R21" s="22">
        <v>0</v>
      </c>
      <c r="S21" s="22">
        <v>0</v>
      </c>
      <c r="T21" s="22">
        <v>34</v>
      </c>
      <c r="U21" s="22">
        <v>0</v>
      </c>
      <c r="V21" s="22">
        <v>102</v>
      </c>
      <c r="W21" s="22"/>
      <c r="X21" s="28"/>
      <c r="Y21" s="28"/>
      <c r="Z21" s="28"/>
      <c r="AA21" s="29">
        <v>1</v>
      </c>
      <c r="AB21" s="55">
        <v>1076</v>
      </c>
      <c r="AC21" s="55">
        <v>60161</v>
      </c>
      <c r="AD21" s="55">
        <f t="shared" si="3"/>
        <v>0</v>
      </c>
      <c r="AE21" s="55">
        <f t="shared" si="4"/>
        <v>1.0933189690351436E-3</v>
      </c>
      <c r="AF21" s="56"/>
      <c r="AG21" s="57">
        <v>61263</v>
      </c>
      <c r="AH21" s="57">
        <f t="shared" si="5"/>
        <v>1.0933189690351436E-3</v>
      </c>
      <c r="AI21" s="44"/>
      <c r="AJ21" s="32" t="s">
        <v>459</v>
      </c>
      <c r="AK21" s="24" t="s">
        <v>467</v>
      </c>
    </row>
    <row r="22" spans="1:37" s="12" customFormat="1" ht="39" customHeight="1" x14ac:dyDescent="0.25">
      <c r="A22" s="22">
        <v>12</v>
      </c>
      <c r="B22" s="22" t="s">
        <v>39</v>
      </c>
      <c r="C22" s="22" t="s">
        <v>40</v>
      </c>
      <c r="D22" s="23" t="s">
        <v>148</v>
      </c>
      <c r="E22" s="22" t="s">
        <v>42</v>
      </c>
      <c r="F22" s="22" t="s">
        <v>262</v>
      </c>
      <c r="G22" s="22" t="s">
        <v>263</v>
      </c>
      <c r="H22" s="22" t="s">
        <v>45</v>
      </c>
      <c r="I22" s="22">
        <v>1.82</v>
      </c>
      <c r="J22" s="22" t="s">
        <v>151</v>
      </c>
      <c r="K22" s="22"/>
      <c r="L22" s="22"/>
      <c r="M22" s="22">
        <v>32</v>
      </c>
      <c r="N22" s="22">
        <v>0</v>
      </c>
      <c r="O22" s="22">
        <v>0</v>
      </c>
      <c r="P22" s="22">
        <v>32</v>
      </c>
      <c r="Q22" s="22">
        <v>0</v>
      </c>
      <c r="R22" s="22">
        <v>0</v>
      </c>
      <c r="S22" s="22">
        <v>0</v>
      </c>
      <c r="T22" s="22">
        <v>32</v>
      </c>
      <c r="U22" s="22">
        <v>0</v>
      </c>
      <c r="V22" s="22">
        <f>T22*1.73*5*0.4</f>
        <v>110.72000000000001</v>
      </c>
      <c r="W22" s="22"/>
      <c r="X22" s="28"/>
      <c r="Y22" s="28"/>
      <c r="Z22" s="28"/>
      <c r="AA22" s="29">
        <v>1</v>
      </c>
      <c r="AB22" s="55">
        <v>1076</v>
      </c>
      <c r="AC22" s="55">
        <v>60161</v>
      </c>
      <c r="AD22" s="55">
        <f t="shared" si="3"/>
        <v>0</v>
      </c>
      <c r="AE22" s="55">
        <f t="shared" si="4"/>
        <v>9.5065537110490842E-4</v>
      </c>
      <c r="AF22" s="56"/>
      <c r="AG22" s="57">
        <v>61263</v>
      </c>
      <c r="AH22" s="57">
        <f t="shared" si="5"/>
        <v>9.5065537110490842E-4</v>
      </c>
      <c r="AI22" s="44"/>
      <c r="AJ22" s="32" t="s">
        <v>454</v>
      </c>
      <c r="AK22" s="24" t="s">
        <v>464</v>
      </c>
    </row>
    <row r="23" spans="1:37" s="12" customFormat="1" ht="39" customHeight="1" x14ac:dyDescent="0.25">
      <c r="A23" s="22">
        <v>13</v>
      </c>
      <c r="B23" s="22" t="s">
        <v>39</v>
      </c>
      <c r="C23" s="22" t="s">
        <v>40</v>
      </c>
      <c r="D23" s="23" t="s">
        <v>264</v>
      </c>
      <c r="E23" s="22" t="s">
        <v>42</v>
      </c>
      <c r="F23" s="22" t="s">
        <v>265</v>
      </c>
      <c r="G23" s="22" t="s">
        <v>266</v>
      </c>
      <c r="H23" s="22" t="s">
        <v>45</v>
      </c>
      <c r="I23" s="22">
        <v>0.92</v>
      </c>
      <c r="J23" s="22" t="s">
        <v>267</v>
      </c>
      <c r="K23" s="22"/>
      <c r="L23" s="22"/>
      <c r="M23" s="22">
        <v>67</v>
      </c>
      <c r="N23" s="22">
        <v>0</v>
      </c>
      <c r="O23" s="22">
        <v>0</v>
      </c>
      <c r="P23" s="22">
        <v>67</v>
      </c>
      <c r="Q23" s="22">
        <v>0</v>
      </c>
      <c r="R23" s="22">
        <v>0</v>
      </c>
      <c r="S23" s="22">
        <v>0</v>
      </c>
      <c r="T23" s="22">
        <v>67</v>
      </c>
      <c r="U23" s="22">
        <v>0</v>
      </c>
      <c r="V23" s="22">
        <v>278.18400000000003</v>
      </c>
      <c r="W23" s="22"/>
      <c r="X23" s="28"/>
      <c r="Y23" s="28"/>
      <c r="Z23" s="28"/>
      <c r="AA23" s="29">
        <v>1</v>
      </c>
      <c r="AB23" s="55">
        <v>1076</v>
      </c>
      <c r="AC23" s="55">
        <v>60161</v>
      </c>
      <c r="AD23" s="55">
        <f t="shared" si="3"/>
        <v>0</v>
      </c>
      <c r="AE23" s="55">
        <f t="shared" si="4"/>
        <v>1.0061537959290274E-3</v>
      </c>
      <c r="AF23" s="56"/>
      <c r="AG23" s="57">
        <v>61263</v>
      </c>
      <c r="AH23" s="57">
        <f t="shared" si="5"/>
        <v>1.0061537959290272E-3</v>
      </c>
      <c r="AI23" s="44"/>
      <c r="AJ23" s="32" t="s">
        <v>534</v>
      </c>
      <c r="AK23" s="24" t="s">
        <v>467</v>
      </c>
    </row>
    <row r="24" spans="1:37" s="12" customFormat="1" ht="39" customHeight="1" x14ac:dyDescent="0.25">
      <c r="A24" s="22">
        <v>14</v>
      </c>
      <c r="B24" s="22" t="s">
        <v>39</v>
      </c>
      <c r="C24" s="22" t="s">
        <v>40</v>
      </c>
      <c r="D24" s="23" t="s">
        <v>148</v>
      </c>
      <c r="E24" s="22" t="s">
        <v>42</v>
      </c>
      <c r="F24" s="22" t="s">
        <v>308</v>
      </c>
      <c r="G24" s="22" t="s">
        <v>309</v>
      </c>
      <c r="H24" s="22" t="s">
        <v>45</v>
      </c>
      <c r="I24" s="22">
        <v>0.81599999999999995</v>
      </c>
      <c r="J24" s="22" t="s">
        <v>151</v>
      </c>
      <c r="K24" s="22"/>
      <c r="L24" s="22"/>
      <c r="M24" s="22">
        <v>32</v>
      </c>
      <c r="N24" s="22">
        <v>0</v>
      </c>
      <c r="O24" s="22">
        <v>0</v>
      </c>
      <c r="P24" s="22">
        <v>32</v>
      </c>
      <c r="Q24" s="22">
        <v>0</v>
      </c>
      <c r="R24" s="22">
        <v>0</v>
      </c>
      <c r="S24" s="22">
        <v>0</v>
      </c>
      <c r="T24" s="22">
        <v>32</v>
      </c>
      <c r="U24" s="22">
        <v>0</v>
      </c>
      <c r="V24" s="22">
        <f>T24*1.73*5*0.4</f>
        <v>110.72000000000001</v>
      </c>
      <c r="W24" s="22"/>
      <c r="X24" s="28"/>
      <c r="Y24" s="28"/>
      <c r="Z24" s="28"/>
      <c r="AA24" s="29" t="s">
        <v>474</v>
      </c>
      <c r="AB24" s="55">
        <v>1076</v>
      </c>
      <c r="AC24" s="55">
        <v>60161</v>
      </c>
      <c r="AD24" s="55">
        <f t="shared" si="3"/>
        <v>0</v>
      </c>
      <c r="AE24" s="55">
        <f t="shared" si="4"/>
        <v>4.2622790264923362E-4</v>
      </c>
      <c r="AF24" s="56"/>
      <c r="AG24" s="57">
        <v>61263</v>
      </c>
      <c r="AH24" s="57">
        <f t="shared" si="5"/>
        <v>4.2622790264923362E-4</v>
      </c>
      <c r="AI24" s="44"/>
      <c r="AJ24" s="32" t="s">
        <v>454</v>
      </c>
      <c r="AK24" s="24" t="s">
        <v>464</v>
      </c>
    </row>
    <row r="25" spans="1:37" s="12" customFormat="1" ht="45.75" customHeight="1" x14ac:dyDescent="0.25">
      <c r="A25" s="22">
        <v>15</v>
      </c>
      <c r="B25" s="22" t="s">
        <v>39</v>
      </c>
      <c r="C25" s="22" t="s">
        <v>40</v>
      </c>
      <c r="D25" s="23" t="s">
        <v>148</v>
      </c>
      <c r="E25" s="22" t="s">
        <v>42</v>
      </c>
      <c r="F25" s="22" t="s">
        <v>341</v>
      </c>
      <c r="G25" s="22" t="s">
        <v>342</v>
      </c>
      <c r="H25" s="22" t="s">
        <v>45</v>
      </c>
      <c r="I25" s="22">
        <v>0.16600000000000001</v>
      </c>
      <c r="J25" s="22" t="s">
        <v>151</v>
      </c>
      <c r="K25" s="22"/>
      <c r="L25" s="22"/>
      <c r="M25" s="22">
        <v>32</v>
      </c>
      <c r="N25" s="22">
        <v>0</v>
      </c>
      <c r="O25" s="22">
        <v>0</v>
      </c>
      <c r="P25" s="22">
        <v>32</v>
      </c>
      <c r="Q25" s="22">
        <v>0</v>
      </c>
      <c r="R25" s="22">
        <v>0</v>
      </c>
      <c r="S25" s="22">
        <v>0</v>
      </c>
      <c r="T25" s="22">
        <v>32</v>
      </c>
      <c r="U25" s="22">
        <v>0</v>
      </c>
      <c r="V25" s="22">
        <f>T25*1.73*5*0.4</f>
        <v>110.72000000000001</v>
      </c>
      <c r="W25" s="22"/>
      <c r="X25" s="28"/>
      <c r="Y25" s="28"/>
      <c r="Z25" s="28"/>
      <c r="AA25" s="29">
        <v>1</v>
      </c>
      <c r="AB25" s="55">
        <v>1076</v>
      </c>
      <c r="AC25" s="55">
        <v>60161</v>
      </c>
      <c r="AD25" s="55">
        <f t="shared" si="3"/>
        <v>0</v>
      </c>
      <c r="AE25" s="55">
        <f t="shared" si="4"/>
        <v>8.6708127254623516E-5</v>
      </c>
      <c r="AF25" s="56"/>
      <c r="AG25" s="57">
        <v>61263</v>
      </c>
      <c r="AH25" s="57">
        <f t="shared" si="5"/>
        <v>8.6708127254623516E-5</v>
      </c>
      <c r="AI25" s="44"/>
      <c r="AJ25" s="32" t="s">
        <v>454</v>
      </c>
      <c r="AK25" s="24" t="s">
        <v>464</v>
      </c>
    </row>
    <row r="26" spans="1:37" s="12" customFormat="1" ht="39" customHeight="1" x14ac:dyDescent="0.25">
      <c r="A26" s="22">
        <v>16</v>
      </c>
      <c r="B26" s="22" t="s">
        <v>39</v>
      </c>
      <c r="C26" s="22" t="s">
        <v>106</v>
      </c>
      <c r="D26" s="23" t="s">
        <v>295</v>
      </c>
      <c r="E26" s="22" t="s">
        <v>61</v>
      </c>
      <c r="F26" s="22" t="s">
        <v>343</v>
      </c>
      <c r="G26" s="22" t="s">
        <v>344</v>
      </c>
      <c r="H26" s="22" t="s">
        <v>45</v>
      </c>
      <c r="I26" s="22">
        <v>3.3000000000000002E-2</v>
      </c>
      <c r="J26" s="22" t="s">
        <v>297</v>
      </c>
      <c r="K26" s="22"/>
      <c r="L26" s="22"/>
      <c r="M26" s="22">
        <v>143</v>
      </c>
      <c r="N26" s="22">
        <v>0</v>
      </c>
      <c r="O26" s="22">
        <v>0</v>
      </c>
      <c r="P26" s="22">
        <v>143</v>
      </c>
      <c r="Q26" s="22">
        <v>0</v>
      </c>
      <c r="R26" s="22">
        <v>0</v>
      </c>
      <c r="S26" s="22">
        <v>0</v>
      </c>
      <c r="T26" s="22">
        <v>143</v>
      </c>
      <c r="U26" s="22">
        <v>0</v>
      </c>
      <c r="V26" s="22">
        <v>346</v>
      </c>
      <c r="W26" s="22"/>
      <c r="X26" s="28"/>
      <c r="Y26" s="28" t="s">
        <v>468</v>
      </c>
      <c r="Z26" s="28" t="s">
        <v>469</v>
      </c>
      <c r="AA26" s="29">
        <v>0</v>
      </c>
      <c r="AB26" s="55">
        <v>1076</v>
      </c>
      <c r="AC26" s="55">
        <v>60161</v>
      </c>
      <c r="AD26" s="55">
        <f t="shared" si="3"/>
        <v>0</v>
      </c>
      <c r="AE26" s="55">
        <f t="shared" si="4"/>
        <v>0</v>
      </c>
      <c r="AF26" s="56"/>
      <c r="AG26" s="57">
        <v>61263</v>
      </c>
      <c r="AH26" s="57">
        <f t="shared" si="5"/>
        <v>0</v>
      </c>
      <c r="AI26" s="44"/>
      <c r="AJ26" s="32" t="s">
        <v>470</v>
      </c>
      <c r="AK26" s="24" t="s">
        <v>467</v>
      </c>
    </row>
    <row r="27" spans="1:37" s="12" customFormat="1" ht="39" customHeight="1" x14ac:dyDescent="0.25">
      <c r="A27" s="22">
        <v>17</v>
      </c>
      <c r="B27" s="22" t="s">
        <v>39</v>
      </c>
      <c r="C27" s="22" t="s">
        <v>101</v>
      </c>
      <c r="D27" s="23" t="s">
        <v>351</v>
      </c>
      <c r="E27" s="22" t="s">
        <v>42</v>
      </c>
      <c r="F27" s="22" t="s">
        <v>352</v>
      </c>
      <c r="G27" s="22" t="s">
        <v>353</v>
      </c>
      <c r="H27" s="22" t="s">
        <v>45</v>
      </c>
      <c r="I27" s="22">
        <v>1.05</v>
      </c>
      <c r="J27" s="22" t="s">
        <v>354</v>
      </c>
      <c r="K27" s="22"/>
      <c r="L27" s="22"/>
      <c r="M27" s="22">
        <v>50</v>
      </c>
      <c r="N27" s="22">
        <v>0</v>
      </c>
      <c r="O27" s="22">
        <v>0</v>
      </c>
      <c r="P27" s="22">
        <v>50</v>
      </c>
      <c r="Q27" s="22">
        <v>0</v>
      </c>
      <c r="R27" s="22">
        <v>0</v>
      </c>
      <c r="S27" s="22">
        <v>0</v>
      </c>
      <c r="T27" s="22">
        <v>50</v>
      </c>
      <c r="U27" s="22">
        <v>0</v>
      </c>
      <c r="V27" s="22"/>
      <c r="W27" s="22"/>
      <c r="X27" s="28"/>
      <c r="Y27" s="28" t="s">
        <v>472</v>
      </c>
      <c r="Z27" s="28" t="s">
        <v>473</v>
      </c>
      <c r="AA27" s="29">
        <v>0</v>
      </c>
      <c r="AB27" s="55">
        <v>1076</v>
      </c>
      <c r="AC27" s="55">
        <v>60161</v>
      </c>
      <c r="AD27" s="55">
        <f t="shared" si="3"/>
        <v>0</v>
      </c>
      <c r="AE27" s="55">
        <f t="shared" si="4"/>
        <v>0</v>
      </c>
      <c r="AF27" s="56"/>
      <c r="AG27" s="57">
        <v>61263</v>
      </c>
      <c r="AH27" s="57">
        <f t="shared" si="5"/>
        <v>0</v>
      </c>
      <c r="AI27" s="44"/>
      <c r="AJ27" s="32" t="s">
        <v>471</v>
      </c>
      <c r="AK27" s="24" t="s">
        <v>461</v>
      </c>
    </row>
    <row r="28" spans="1:37" s="12" customFormat="1" ht="39" customHeight="1" x14ac:dyDescent="0.25">
      <c r="A28" s="22">
        <v>18</v>
      </c>
      <c r="B28" s="22" t="s">
        <v>39</v>
      </c>
      <c r="C28" s="22" t="s">
        <v>106</v>
      </c>
      <c r="D28" s="23" t="s">
        <v>295</v>
      </c>
      <c r="E28" s="22" t="s">
        <v>61</v>
      </c>
      <c r="F28" s="22" t="s">
        <v>349</v>
      </c>
      <c r="G28" s="22" t="s">
        <v>350</v>
      </c>
      <c r="H28" s="22" t="s">
        <v>45</v>
      </c>
      <c r="I28" s="22">
        <v>0.1</v>
      </c>
      <c r="J28" s="22" t="s">
        <v>297</v>
      </c>
      <c r="K28" s="22"/>
      <c r="L28" s="22"/>
      <c r="M28" s="22">
        <v>143</v>
      </c>
      <c r="N28" s="22">
        <v>0</v>
      </c>
      <c r="O28" s="22">
        <v>0</v>
      </c>
      <c r="P28" s="22">
        <v>143</v>
      </c>
      <c r="Q28" s="22">
        <v>0</v>
      </c>
      <c r="R28" s="22">
        <v>0</v>
      </c>
      <c r="S28" s="22">
        <v>0</v>
      </c>
      <c r="T28" s="22">
        <v>143</v>
      </c>
      <c r="U28" s="22">
        <v>0</v>
      </c>
      <c r="V28" s="22">
        <v>346</v>
      </c>
      <c r="W28" s="22"/>
      <c r="X28" s="28"/>
      <c r="Y28" s="28" t="s">
        <v>468</v>
      </c>
      <c r="Z28" s="28" t="s">
        <v>469</v>
      </c>
      <c r="AA28" s="29">
        <v>0</v>
      </c>
      <c r="AB28" s="55">
        <v>1076</v>
      </c>
      <c r="AC28" s="55">
        <v>60161</v>
      </c>
      <c r="AD28" s="55">
        <f t="shared" si="3"/>
        <v>0</v>
      </c>
      <c r="AE28" s="55">
        <f t="shared" si="4"/>
        <v>0</v>
      </c>
      <c r="AF28" s="56"/>
      <c r="AG28" s="57">
        <v>61263</v>
      </c>
      <c r="AH28" s="57">
        <f t="shared" si="5"/>
        <v>0</v>
      </c>
      <c r="AI28" s="44"/>
      <c r="AJ28" s="32" t="s">
        <v>470</v>
      </c>
      <c r="AK28" s="24" t="s">
        <v>467</v>
      </c>
    </row>
    <row r="29" spans="1:37" s="12" customFormat="1" ht="39" customHeight="1" x14ac:dyDescent="0.25">
      <c r="A29" s="22">
        <v>19</v>
      </c>
      <c r="B29" s="22" t="s">
        <v>39</v>
      </c>
      <c r="C29" s="22" t="s">
        <v>40</v>
      </c>
      <c r="D29" s="23" t="s">
        <v>160</v>
      </c>
      <c r="E29" s="22" t="s">
        <v>42</v>
      </c>
      <c r="F29" s="22" t="s">
        <v>394</v>
      </c>
      <c r="G29" s="22" t="s">
        <v>395</v>
      </c>
      <c r="H29" s="22" t="s">
        <v>45</v>
      </c>
      <c r="I29" s="22">
        <v>3.5</v>
      </c>
      <c r="J29" s="22" t="s">
        <v>163</v>
      </c>
      <c r="K29" s="22"/>
      <c r="L29" s="22"/>
      <c r="M29" s="22">
        <v>28</v>
      </c>
      <c r="N29" s="22">
        <v>0</v>
      </c>
      <c r="O29" s="22">
        <v>0</v>
      </c>
      <c r="P29" s="22">
        <v>28</v>
      </c>
      <c r="Q29" s="22">
        <v>0</v>
      </c>
      <c r="R29" s="22">
        <v>0</v>
      </c>
      <c r="S29" s="22">
        <v>0</v>
      </c>
      <c r="T29" s="22">
        <v>28</v>
      </c>
      <c r="U29" s="22">
        <v>0</v>
      </c>
      <c r="V29" s="22">
        <v>96.88</v>
      </c>
      <c r="W29" s="22"/>
      <c r="X29" s="28"/>
      <c r="Y29" s="28"/>
      <c r="Z29" s="28"/>
      <c r="AA29" s="29" t="s">
        <v>474</v>
      </c>
      <c r="AB29" s="55">
        <v>1076</v>
      </c>
      <c r="AC29" s="55">
        <v>60161</v>
      </c>
      <c r="AD29" s="55">
        <f t="shared" si="3"/>
        <v>0</v>
      </c>
      <c r="AE29" s="55">
        <f t="shared" si="4"/>
        <v>1.5996604802246055E-3</v>
      </c>
      <c r="AF29" s="56"/>
      <c r="AG29" s="57">
        <v>61263</v>
      </c>
      <c r="AH29" s="57">
        <f t="shared" si="5"/>
        <v>1.5996604802246055E-3</v>
      </c>
      <c r="AI29" s="44"/>
      <c r="AJ29" s="32" t="s">
        <v>453</v>
      </c>
      <c r="AK29" s="24" t="s">
        <v>463</v>
      </c>
    </row>
    <row r="30" spans="1:37" s="12" customFormat="1" ht="48.75" customHeight="1" x14ac:dyDescent="0.25">
      <c r="A30" s="22">
        <v>20</v>
      </c>
      <c r="B30" s="22" t="s">
        <v>39</v>
      </c>
      <c r="C30" s="22" t="s">
        <v>40</v>
      </c>
      <c r="D30" s="23" t="s">
        <v>389</v>
      </c>
      <c r="E30" s="22" t="s">
        <v>42</v>
      </c>
      <c r="F30" s="22" t="s">
        <v>390</v>
      </c>
      <c r="G30" s="22" t="s">
        <v>391</v>
      </c>
      <c r="H30" s="22" t="s">
        <v>45</v>
      </c>
      <c r="I30" s="22">
        <v>1.016</v>
      </c>
      <c r="J30" s="22" t="s">
        <v>68</v>
      </c>
      <c r="K30" s="22"/>
      <c r="L30" s="22"/>
      <c r="M30" s="22">
        <v>54</v>
      </c>
      <c r="N30" s="22">
        <v>0</v>
      </c>
      <c r="O30" s="22">
        <v>0</v>
      </c>
      <c r="P30" s="22">
        <v>54</v>
      </c>
      <c r="Q30" s="22">
        <v>0</v>
      </c>
      <c r="R30" s="22">
        <v>0</v>
      </c>
      <c r="S30" s="22">
        <v>0</v>
      </c>
      <c r="T30" s="22">
        <v>54</v>
      </c>
      <c r="U30" s="22">
        <v>0</v>
      </c>
      <c r="V30" s="22">
        <v>60.2</v>
      </c>
      <c r="W30" s="22"/>
      <c r="X30" s="28"/>
      <c r="Y30" s="28"/>
      <c r="Z30" s="28"/>
      <c r="AA30" s="30" t="s">
        <v>474</v>
      </c>
      <c r="AB30" s="55">
        <v>1076</v>
      </c>
      <c r="AC30" s="55">
        <v>60161</v>
      </c>
      <c r="AD30" s="55">
        <f t="shared" si="3"/>
        <v>0</v>
      </c>
      <c r="AE30" s="55">
        <f t="shared" si="4"/>
        <v>8.9554869986778322E-4</v>
      </c>
      <c r="AF30" s="56"/>
      <c r="AG30" s="57">
        <v>61263</v>
      </c>
      <c r="AH30" s="57">
        <f t="shared" si="5"/>
        <v>8.9554869986778322E-4</v>
      </c>
      <c r="AI30" s="44"/>
      <c r="AJ30" s="32" t="s">
        <v>477</v>
      </c>
      <c r="AK30" s="24" t="s">
        <v>462</v>
      </c>
    </row>
    <row r="31" spans="1:37" s="12" customFormat="1" ht="42" customHeight="1" x14ac:dyDescent="0.25">
      <c r="A31" s="22">
        <v>21</v>
      </c>
      <c r="B31" s="22" t="s">
        <v>39</v>
      </c>
      <c r="C31" s="22" t="s">
        <v>40</v>
      </c>
      <c r="D31" s="23" t="s">
        <v>41</v>
      </c>
      <c r="E31" s="22" t="s">
        <v>42</v>
      </c>
      <c r="F31" s="22" t="s">
        <v>396</v>
      </c>
      <c r="G31" s="22" t="s">
        <v>397</v>
      </c>
      <c r="H31" s="22" t="s">
        <v>45</v>
      </c>
      <c r="I31" s="22">
        <v>0.86599999999999999</v>
      </c>
      <c r="J31" s="22" t="s">
        <v>46</v>
      </c>
      <c r="K31" s="22"/>
      <c r="L31" s="22"/>
      <c r="M31" s="22">
        <v>71</v>
      </c>
      <c r="N31" s="22">
        <v>0</v>
      </c>
      <c r="O31" s="22">
        <v>0</v>
      </c>
      <c r="P31" s="22">
        <v>71</v>
      </c>
      <c r="Q31" s="22">
        <v>0</v>
      </c>
      <c r="R31" s="22">
        <v>0</v>
      </c>
      <c r="S31" s="22">
        <v>0</v>
      </c>
      <c r="T31" s="22">
        <v>71</v>
      </c>
      <c r="U31" s="22">
        <v>0</v>
      </c>
      <c r="V31" s="22">
        <v>173.55</v>
      </c>
      <c r="W31" s="22"/>
      <c r="X31" s="28"/>
      <c r="Y31" s="28"/>
      <c r="Z31" s="29"/>
      <c r="AA31" s="31" t="s">
        <v>474</v>
      </c>
      <c r="AB31" s="55">
        <v>1076</v>
      </c>
      <c r="AC31" s="55">
        <v>60161</v>
      </c>
      <c r="AD31" s="55">
        <f t="shared" si="3"/>
        <v>0</v>
      </c>
      <c r="AE31" s="55">
        <f t="shared" si="4"/>
        <v>1.0036400437458172E-3</v>
      </c>
      <c r="AF31" s="56"/>
      <c r="AG31" s="57">
        <v>61263</v>
      </c>
      <c r="AH31" s="57">
        <f t="shared" si="5"/>
        <v>1.0036400437458172E-3</v>
      </c>
      <c r="AI31" s="45"/>
      <c r="AJ31" s="32" t="s">
        <v>476</v>
      </c>
      <c r="AK31" s="24" t="s">
        <v>460</v>
      </c>
    </row>
    <row r="32" spans="1:37" s="12" customFormat="1" ht="60" customHeight="1" x14ac:dyDescent="0.25">
      <c r="A32" s="22">
        <v>22</v>
      </c>
      <c r="B32" s="22" t="s">
        <v>39</v>
      </c>
      <c r="C32" s="22" t="s">
        <v>40</v>
      </c>
      <c r="D32" s="23" t="s">
        <v>389</v>
      </c>
      <c r="E32" s="22" t="s">
        <v>42</v>
      </c>
      <c r="F32" s="22" t="s">
        <v>392</v>
      </c>
      <c r="G32" s="22" t="s">
        <v>393</v>
      </c>
      <c r="H32" s="22" t="s">
        <v>45</v>
      </c>
      <c r="I32" s="22">
        <v>0.46600000000000003</v>
      </c>
      <c r="J32" s="22" t="s">
        <v>68</v>
      </c>
      <c r="K32" s="22"/>
      <c r="L32" s="22"/>
      <c r="M32" s="22">
        <v>54</v>
      </c>
      <c r="N32" s="22">
        <v>0</v>
      </c>
      <c r="O32" s="22">
        <v>0</v>
      </c>
      <c r="P32" s="22">
        <v>54</v>
      </c>
      <c r="Q32" s="22">
        <v>0</v>
      </c>
      <c r="R32" s="22">
        <v>0</v>
      </c>
      <c r="S32" s="22">
        <v>0</v>
      </c>
      <c r="T32" s="22">
        <v>54</v>
      </c>
      <c r="U32" s="22">
        <v>0</v>
      </c>
      <c r="V32" s="22">
        <v>60.2</v>
      </c>
      <c r="W32" s="22"/>
      <c r="X32" s="28"/>
      <c r="Y32" s="28"/>
      <c r="Z32" s="28"/>
      <c r="AA32" s="34" t="s">
        <v>474</v>
      </c>
      <c r="AB32" s="55">
        <v>1076</v>
      </c>
      <c r="AC32" s="55">
        <v>60161</v>
      </c>
      <c r="AD32" s="55">
        <f t="shared" si="3"/>
        <v>0</v>
      </c>
      <c r="AE32" s="55">
        <f t="shared" si="4"/>
        <v>4.107536359629793E-4</v>
      </c>
      <c r="AF32" s="56"/>
      <c r="AG32" s="57">
        <v>61263</v>
      </c>
      <c r="AH32" s="57">
        <f t="shared" si="5"/>
        <v>4.107536359629793E-4</v>
      </c>
      <c r="AI32" s="44"/>
      <c r="AJ32" s="32" t="s">
        <v>478</v>
      </c>
      <c r="AK32" s="24" t="s">
        <v>462</v>
      </c>
    </row>
    <row r="33" spans="1:37" s="12" customFormat="1" ht="39" customHeight="1" x14ac:dyDescent="0.25">
      <c r="A33" s="22">
        <v>23</v>
      </c>
      <c r="B33" s="22" t="s">
        <v>96</v>
      </c>
      <c r="C33" s="22" t="s">
        <v>55</v>
      </c>
      <c r="D33" s="23" t="s">
        <v>414</v>
      </c>
      <c r="E33" s="22" t="s">
        <v>42</v>
      </c>
      <c r="F33" s="22" t="s">
        <v>415</v>
      </c>
      <c r="G33" s="22" t="s">
        <v>416</v>
      </c>
      <c r="H33" s="22" t="s">
        <v>45</v>
      </c>
      <c r="I33" s="22" t="s">
        <v>417</v>
      </c>
      <c r="J33" s="22" t="s">
        <v>418</v>
      </c>
      <c r="K33" s="22">
        <v>0</v>
      </c>
      <c r="L33" s="22">
        <v>0</v>
      </c>
      <c r="M33" s="22">
        <v>59</v>
      </c>
      <c r="N33" s="22">
        <v>0</v>
      </c>
      <c r="O33" s="22">
        <v>0</v>
      </c>
      <c r="P33" s="22">
        <v>59</v>
      </c>
      <c r="Q33" s="22">
        <v>0</v>
      </c>
      <c r="R33" s="22">
        <v>0</v>
      </c>
      <c r="S33" s="22">
        <v>0</v>
      </c>
      <c r="T33" s="22">
        <v>59</v>
      </c>
      <c r="U33" s="22">
        <v>0</v>
      </c>
      <c r="V33" s="22">
        <v>224</v>
      </c>
      <c r="W33" s="22"/>
      <c r="X33" s="28"/>
      <c r="Y33" s="28" t="s">
        <v>472</v>
      </c>
      <c r="Z33" s="28" t="s">
        <v>473</v>
      </c>
      <c r="AA33" s="29">
        <v>0</v>
      </c>
      <c r="AB33" s="55">
        <v>1076</v>
      </c>
      <c r="AC33" s="55">
        <v>60161</v>
      </c>
      <c r="AD33" s="55">
        <f t="shared" si="3"/>
        <v>0</v>
      </c>
      <c r="AE33" s="55">
        <f t="shared" si="4"/>
        <v>0</v>
      </c>
      <c r="AF33" s="56"/>
      <c r="AG33" s="57">
        <v>61263</v>
      </c>
      <c r="AH33" s="57">
        <f t="shared" si="5"/>
        <v>0</v>
      </c>
      <c r="AI33" s="44"/>
      <c r="AJ33" s="32" t="s">
        <v>471</v>
      </c>
      <c r="AK33" s="24" t="s">
        <v>479</v>
      </c>
    </row>
    <row r="34" spans="1:37" s="12" customFormat="1" ht="39" customHeight="1" x14ac:dyDescent="0.25">
      <c r="A34" s="22">
        <v>24</v>
      </c>
      <c r="B34" s="22" t="s">
        <v>96</v>
      </c>
      <c r="C34" s="22" t="s">
        <v>55</v>
      </c>
      <c r="D34" s="23" t="s">
        <v>419</v>
      </c>
      <c r="E34" s="22" t="s">
        <v>42</v>
      </c>
      <c r="F34" s="22" t="s">
        <v>415</v>
      </c>
      <c r="G34" s="22" t="s">
        <v>416</v>
      </c>
      <c r="H34" s="22" t="s">
        <v>45</v>
      </c>
      <c r="I34" s="22" t="s">
        <v>417</v>
      </c>
      <c r="J34" s="22" t="s">
        <v>418</v>
      </c>
      <c r="K34" s="22">
        <v>0</v>
      </c>
      <c r="L34" s="22">
        <v>0</v>
      </c>
      <c r="M34" s="22">
        <v>34</v>
      </c>
      <c r="N34" s="22">
        <v>0</v>
      </c>
      <c r="O34" s="22">
        <v>0</v>
      </c>
      <c r="P34" s="22">
        <v>34</v>
      </c>
      <c r="Q34" s="22">
        <v>0</v>
      </c>
      <c r="R34" s="22">
        <v>0</v>
      </c>
      <c r="S34" s="22">
        <v>0</v>
      </c>
      <c r="T34" s="22">
        <v>34</v>
      </c>
      <c r="U34" s="22">
        <v>0</v>
      </c>
      <c r="V34" s="22">
        <v>180</v>
      </c>
      <c r="W34" s="22"/>
      <c r="X34" s="28"/>
      <c r="Y34" s="28" t="s">
        <v>472</v>
      </c>
      <c r="Z34" s="28" t="s">
        <v>473</v>
      </c>
      <c r="AA34" s="29">
        <v>0</v>
      </c>
      <c r="AB34" s="55">
        <v>1076</v>
      </c>
      <c r="AC34" s="55">
        <v>60161</v>
      </c>
      <c r="AD34" s="55">
        <f t="shared" si="3"/>
        <v>0</v>
      </c>
      <c r="AE34" s="55">
        <f t="shared" si="4"/>
        <v>0</v>
      </c>
      <c r="AF34" s="56"/>
      <c r="AG34" s="57">
        <v>61263</v>
      </c>
      <c r="AH34" s="57">
        <f t="shared" si="5"/>
        <v>0</v>
      </c>
      <c r="AI34" s="44"/>
      <c r="AJ34" s="32" t="s">
        <v>471</v>
      </c>
      <c r="AK34" s="24" t="s">
        <v>479</v>
      </c>
    </row>
    <row r="35" spans="1:37" s="12" customFormat="1" ht="39" customHeight="1" x14ac:dyDescent="0.25">
      <c r="A35" s="22">
        <v>25</v>
      </c>
      <c r="B35" s="22" t="s">
        <v>96</v>
      </c>
      <c r="C35" s="22" t="s">
        <v>55</v>
      </c>
      <c r="D35" s="23" t="s">
        <v>361</v>
      </c>
      <c r="E35" s="22" t="s">
        <v>42</v>
      </c>
      <c r="F35" s="22" t="s">
        <v>362</v>
      </c>
      <c r="G35" s="22" t="s">
        <v>363</v>
      </c>
      <c r="H35" s="22" t="s">
        <v>45</v>
      </c>
      <c r="I35" s="22">
        <v>1</v>
      </c>
      <c r="J35" s="22" t="s">
        <v>364</v>
      </c>
      <c r="K35" s="22">
        <v>0</v>
      </c>
      <c r="L35" s="22">
        <v>0</v>
      </c>
      <c r="M35" s="22">
        <v>26</v>
      </c>
      <c r="N35" s="22">
        <v>0</v>
      </c>
      <c r="O35" s="22">
        <v>0</v>
      </c>
      <c r="P35" s="22">
        <v>26</v>
      </c>
      <c r="Q35" s="22">
        <v>0</v>
      </c>
      <c r="R35" s="22">
        <v>0</v>
      </c>
      <c r="S35" s="22">
        <v>0</v>
      </c>
      <c r="T35" s="22">
        <v>26</v>
      </c>
      <c r="U35" s="22">
        <v>0</v>
      </c>
      <c r="V35" s="22">
        <v>82.174999999999997</v>
      </c>
      <c r="W35" s="22"/>
      <c r="X35" s="28"/>
      <c r="Y35" s="28"/>
      <c r="Z35" s="28"/>
      <c r="AA35" s="29" t="s">
        <v>474</v>
      </c>
      <c r="AB35" s="55">
        <v>1076</v>
      </c>
      <c r="AC35" s="55">
        <v>60161</v>
      </c>
      <c r="AD35" s="55">
        <f t="shared" si="3"/>
        <v>0</v>
      </c>
      <c r="AE35" s="55">
        <f t="shared" si="4"/>
        <v>4.2439971924326266E-4</v>
      </c>
      <c r="AF35" s="56"/>
      <c r="AG35" s="57">
        <v>61263</v>
      </c>
      <c r="AH35" s="57">
        <f t="shared" si="5"/>
        <v>4.2439971924326266E-4</v>
      </c>
      <c r="AI35" s="44"/>
      <c r="AJ35" s="32" t="s">
        <v>535</v>
      </c>
      <c r="AK35" s="24" t="s">
        <v>464</v>
      </c>
    </row>
    <row r="36" spans="1:37" s="12" customFormat="1" ht="39" customHeight="1" x14ac:dyDescent="0.25">
      <c r="A36" s="22">
        <v>26</v>
      </c>
      <c r="B36" s="22" t="s">
        <v>96</v>
      </c>
      <c r="C36" s="22" t="s">
        <v>40</v>
      </c>
      <c r="D36" s="23" t="s">
        <v>365</v>
      </c>
      <c r="E36" s="22" t="s">
        <v>42</v>
      </c>
      <c r="F36" s="22" t="s">
        <v>366</v>
      </c>
      <c r="G36" s="22" t="s">
        <v>367</v>
      </c>
      <c r="H36" s="22" t="s">
        <v>45</v>
      </c>
      <c r="I36" s="22" t="s">
        <v>368</v>
      </c>
      <c r="J36" s="22" t="s">
        <v>365</v>
      </c>
      <c r="K36" s="22">
        <v>0</v>
      </c>
      <c r="L36" s="22">
        <v>0</v>
      </c>
      <c r="M36" s="22">
        <v>90</v>
      </c>
      <c r="N36" s="22">
        <v>0</v>
      </c>
      <c r="O36" s="22">
        <v>0</v>
      </c>
      <c r="P36" s="22">
        <v>90</v>
      </c>
      <c r="Q36" s="22">
        <v>0</v>
      </c>
      <c r="R36" s="22">
        <v>0</v>
      </c>
      <c r="S36" s="22">
        <v>0</v>
      </c>
      <c r="T36" s="22">
        <v>90</v>
      </c>
      <c r="U36" s="22">
        <v>0</v>
      </c>
      <c r="V36" s="22">
        <v>266.24700000000001</v>
      </c>
      <c r="W36" s="22"/>
      <c r="X36" s="28"/>
      <c r="Y36" s="28"/>
      <c r="Z36" s="28"/>
      <c r="AA36" s="29" t="s">
        <v>474</v>
      </c>
      <c r="AB36" s="55">
        <v>1076</v>
      </c>
      <c r="AC36" s="55">
        <v>60161</v>
      </c>
      <c r="AD36" s="55">
        <f t="shared" si="3"/>
        <v>0</v>
      </c>
      <c r="AE36" s="55">
        <f t="shared" si="4"/>
        <v>1.3221683561040105E-3</v>
      </c>
      <c r="AF36" s="56"/>
      <c r="AG36" s="57">
        <v>61263</v>
      </c>
      <c r="AH36" s="57">
        <f t="shared" si="5"/>
        <v>1.3221683561040105E-3</v>
      </c>
      <c r="AI36" s="44"/>
      <c r="AJ36" s="32" t="s">
        <v>536</v>
      </c>
      <c r="AK36" s="24" t="s">
        <v>461</v>
      </c>
    </row>
    <row r="37" spans="1:37" s="12" customFormat="1" ht="39" customHeight="1" x14ac:dyDescent="0.25">
      <c r="A37" s="22">
        <v>27</v>
      </c>
      <c r="B37" s="22" t="s">
        <v>39</v>
      </c>
      <c r="C37" s="22" t="s">
        <v>40</v>
      </c>
      <c r="D37" s="23" t="s">
        <v>437</v>
      </c>
      <c r="E37" s="22" t="s">
        <v>42</v>
      </c>
      <c r="F37" s="22" t="s">
        <v>438</v>
      </c>
      <c r="G37" s="22" t="s">
        <v>439</v>
      </c>
      <c r="H37" s="22" t="s">
        <v>45</v>
      </c>
      <c r="I37" s="22">
        <v>1</v>
      </c>
      <c r="J37" s="22" t="s">
        <v>440</v>
      </c>
      <c r="K37" s="22"/>
      <c r="L37" s="22"/>
      <c r="M37" s="22">
        <v>29</v>
      </c>
      <c r="N37" s="22">
        <v>0</v>
      </c>
      <c r="O37" s="22">
        <v>0</v>
      </c>
      <c r="P37" s="22">
        <v>29</v>
      </c>
      <c r="Q37" s="22">
        <v>0</v>
      </c>
      <c r="R37" s="22">
        <v>0</v>
      </c>
      <c r="S37" s="22">
        <v>0</v>
      </c>
      <c r="T37" s="22">
        <v>29</v>
      </c>
      <c r="U37" s="22">
        <v>0</v>
      </c>
      <c r="V37" s="22">
        <v>96.4</v>
      </c>
      <c r="W37" s="22"/>
      <c r="X37" s="28"/>
      <c r="Y37" s="28"/>
      <c r="Z37" s="28"/>
      <c r="AA37" s="29" t="s">
        <v>474</v>
      </c>
      <c r="AB37" s="55">
        <v>1076</v>
      </c>
      <c r="AC37" s="55">
        <v>60161</v>
      </c>
      <c r="AD37" s="55">
        <f t="shared" si="3"/>
        <v>0</v>
      </c>
      <c r="AE37" s="55">
        <f t="shared" si="4"/>
        <v>4.7336891761748525E-4</v>
      </c>
      <c r="AF37" s="56"/>
      <c r="AG37" s="57">
        <v>61263</v>
      </c>
      <c r="AH37" s="57">
        <f t="shared" si="5"/>
        <v>4.7336891761748525E-4</v>
      </c>
      <c r="AI37" s="44"/>
      <c r="AJ37" s="32" t="s">
        <v>537</v>
      </c>
      <c r="AK37" s="24" t="s">
        <v>482</v>
      </c>
    </row>
    <row r="38" spans="1:37" s="12" customFormat="1" ht="39" customHeight="1" x14ac:dyDescent="0.25">
      <c r="A38" s="22">
        <v>28</v>
      </c>
      <c r="B38" s="22" t="s">
        <v>39</v>
      </c>
      <c r="C38" s="22" t="s">
        <v>40</v>
      </c>
      <c r="D38" s="23" t="s">
        <v>69</v>
      </c>
      <c r="E38" s="22" t="s">
        <v>42</v>
      </c>
      <c r="F38" s="22" t="s">
        <v>70</v>
      </c>
      <c r="G38" s="22" t="s">
        <v>71</v>
      </c>
      <c r="H38" s="22" t="s">
        <v>45</v>
      </c>
      <c r="I38" s="22">
        <v>2.4329999999999998</v>
      </c>
      <c r="J38" s="22" t="s">
        <v>72</v>
      </c>
      <c r="K38" s="22"/>
      <c r="L38" s="22"/>
      <c r="M38" s="22">
        <v>142</v>
      </c>
      <c r="N38" s="22">
        <v>0</v>
      </c>
      <c r="O38" s="22">
        <v>0</v>
      </c>
      <c r="P38" s="22">
        <v>142</v>
      </c>
      <c r="Q38" s="22">
        <v>0</v>
      </c>
      <c r="R38" s="22">
        <v>0</v>
      </c>
      <c r="S38" s="22">
        <v>0</v>
      </c>
      <c r="T38" s="22">
        <v>142</v>
      </c>
      <c r="U38" s="22">
        <v>0</v>
      </c>
      <c r="V38" s="22">
        <v>351.87900000000002</v>
      </c>
      <c r="W38" s="22"/>
      <c r="X38" s="28"/>
      <c r="Y38" s="28"/>
      <c r="Z38" s="28"/>
      <c r="AA38" s="29" t="s">
        <v>474</v>
      </c>
      <c r="AB38" s="55">
        <v>1076</v>
      </c>
      <c r="AC38" s="55">
        <v>60161</v>
      </c>
      <c r="AD38" s="55">
        <f t="shared" si="3"/>
        <v>0</v>
      </c>
      <c r="AE38" s="55">
        <f t="shared" si="4"/>
        <v>5.6393908231722242E-3</v>
      </c>
      <c r="AF38" s="56"/>
      <c r="AG38" s="57">
        <v>61263</v>
      </c>
      <c r="AH38" s="57">
        <f t="shared" si="5"/>
        <v>5.6393908231722242E-3</v>
      </c>
      <c r="AI38" s="44"/>
      <c r="AJ38" s="32" t="s">
        <v>538</v>
      </c>
      <c r="AK38" s="24" t="s">
        <v>487</v>
      </c>
    </row>
    <row r="39" spans="1:37" s="12" customFormat="1" ht="39" customHeight="1" x14ac:dyDescent="0.25">
      <c r="A39" s="22">
        <v>29</v>
      </c>
      <c r="B39" s="22" t="s">
        <v>39</v>
      </c>
      <c r="C39" s="22" t="s">
        <v>40</v>
      </c>
      <c r="D39" s="23" t="s">
        <v>73</v>
      </c>
      <c r="E39" s="22" t="s">
        <v>42</v>
      </c>
      <c r="F39" s="22" t="s">
        <v>74</v>
      </c>
      <c r="G39" s="22" t="s">
        <v>75</v>
      </c>
      <c r="H39" s="22" t="s">
        <v>45</v>
      </c>
      <c r="I39" s="22">
        <v>2.8660000000000001</v>
      </c>
      <c r="J39" s="22" t="s">
        <v>76</v>
      </c>
      <c r="K39" s="22"/>
      <c r="L39" s="22"/>
      <c r="M39" s="22">
        <v>121</v>
      </c>
      <c r="N39" s="22">
        <v>0</v>
      </c>
      <c r="O39" s="22">
        <v>0</v>
      </c>
      <c r="P39" s="22">
        <v>121</v>
      </c>
      <c r="Q39" s="22">
        <v>0</v>
      </c>
      <c r="R39" s="22">
        <v>0</v>
      </c>
      <c r="S39" s="22">
        <v>0</v>
      </c>
      <c r="T39" s="22">
        <v>121</v>
      </c>
      <c r="U39" s="22">
        <v>0</v>
      </c>
      <c r="V39" s="22">
        <v>593.49400000000003</v>
      </c>
      <c r="W39" s="22"/>
      <c r="X39" s="28"/>
      <c r="Y39" s="28"/>
      <c r="Z39" s="28"/>
      <c r="AA39" s="29" t="s">
        <v>474</v>
      </c>
      <c r="AB39" s="55">
        <v>1076</v>
      </c>
      <c r="AC39" s="55">
        <v>60161</v>
      </c>
      <c r="AD39" s="55">
        <f t="shared" si="3"/>
        <v>0</v>
      </c>
      <c r="AE39" s="55">
        <f t="shared" si="4"/>
        <v>5.6606108091343879E-3</v>
      </c>
      <c r="AF39" s="56"/>
      <c r="AG39" s="57">
        <v>61263</v>
      </c>
      <c r="AH39" s="57">
        <f t="shared" si="5"/>
        <v>5.6606108091343888E-3</v>
      </c>
      <c r="AI39" s="44"/>
      <c r="AJ39" s="32" t="s">
        <v>532</v>
      </c>
      <c r="AK39" s="24" t="s">
        <v>467</v>
      </c>
    </row>
    <row r="40" spans="1:37" s="12" customFormat="1" ht="39" customHeight="1" x14ac:dyDescent="0.25">
      <c r="A40" s="22">
        <v>30</v>
      </c>
      <c r="B40" s="22" t="s">
        <v>39</v>
      </c>
      <c r="C40" s="22" t="s">
        <v>40</v>
      </c>
      <c r="D40" s="23" t="s">
        <v>51</v>
      </c>
      <c r="E40" s="22" t="s">
        <v>42</v>
      </c>
      <c r="F40" s="22" t="s">
        <v>77</v>
      </c>
      <c r="G40" s="22" t="s">
        <v>78</v>
      </c>
      <c r="H40" s="22" t="s">
        <v>45</v>
      </c>
      <c r="I40" s="22">
        <v>1.6</v>
      </c>
      <c r="J40" s="22" t="s">
        <v>312</v>
      </c>
      <c r="K40" s="22"/>
      <c r="L40" s="22"/>
      <c r="M40" s="22">
        <v>63</v>
      </c>
      <c r="N40" s="22">
        <v>0</v>
      </c>
      <c r="O40" s="22">
        <v>0</v>
      </c>
      <c r="P40" s="22">
        <v>63</v>
      </c>
      <c r="Q40" s="22">
        <v>0</v>
      </c>
      <c r="R40" s="22">
        <v>0</v>
      </c>
      <c r="S40" s="22">
        <v>0</v>
      </c>
      <c r="T40" s="22">
        <v>63</v>
      </c>
      <c r="U40" s="22">
        <v>0</v>
      </c>
      <c r="V40" s="22">
        <f>T40*5.5*1.73*0.4</f>
        <v>239.77800000000002</v>
      </c>
      <c r="W40" s="22"/>
      <c r="X40" s="28"/>
      <c r="Y40" s="28"/>
      <c r="Z40" s="28"/>
      <c r="AA40" s="29" t="s">
        <v>474</v>
      </c>
      <c r="AB40" s="55">
        <v>1076</v>
      </c>
      <c r="AC40" s="55">
        <v>60161</v>
      </c>
      <c r="AD40" s="55">
        <f t="shared" si="3"/>
        <v>0</v>
      </c>
      <c r="AE40" s="55">
        <f t="shared" si="4"/>
        <v>1.6453650653738801E-3</v>
      </c>
      <c r="AF40" s="56"/>
      <c r="AG40" s="57">
        <v>61263</v>
      </c>
      <c r="AH40" s="57">
        <f t="shared" si="5"/>
        <v>1.6453650653738801E-3</v>
      </c>
      <c r="AI40" s="44"/>
      <c r="AJ40" s="32" t="s">
        <v>540</v>
      </c>
      <c r="AK40" s="24" t="s">
        <v>467</v>
      </c>
    </row>
    <row r="41" spans="1:37" s="12" customFormat="1" ht="39" customHeight="1" x14ac:dyDescent="0.25">
      <c r="A41" s="22">
        <v>31</v>
      </c>
      <c r="B41" s="22" t="s">
        <v>39</v>
      </c>
      <c r="C41" s="22" t="s">
        <v>40</v>
      </c>
      <c r="D41" s="23" t="s">
        <v>79</v>
      </c>
      <c r="E41" s="22" t="s">
        <v>42</v>
      </c>
      <c r="F41" s="22" t="s">
        <v>80</v>
      </c>
      <c r="G41" s="22" t="s">
        <v>81</v>
      </c>
      <c r="H41" s="22" t="s">
        <v>45</v>
      </c>
      <c r="I41" s="22">
        <v>1.25</v>
      </c>
      <c r="J41" s="22" t="s">
        <v>82</v>
      </c>
      <c r="K41" s="22"/>
      <c r="L41" s="22"/>
      <c r="M41" s="22">
        <v>99</v>
      </c>
      <c r="N41" s="22">
        <v>0</v>
      </c>
      <c r="O41" s="22">
        <v>0</v>
      </c>
      <c r="P41" s="22">
        <v>99</v>
      </c>
      <c r="Q41" s="22">
        <v>0</v>
      </c>
      <c r="R41" s="22">
        <v>0</v>
      </c>
      <c r="S41" s="22">
        <v>0</v>
      </c>
      <c r="T41" s="22">
        <v>99</v>
      </c>
      <c r="U41" s="22">
        <v>0</v>
      </c>
      <c r="V41" s="22">
        <f>T41*1.73*5*0.4</f>
        <v>342.54</v>
      </c>
      <c r="W41" s="22"/>
      <c r="X41" s="28"/>
      <c r="Y41" s="28"/>
      <c r="Z41" s="28"/>
      <c r="AA41" s="29">
        <v>0</v>
      </c>
      <c r="AB41" s="55">
        <v>1076</v>
      </c>
      <c r="AC41" s="55">
        <v>60161</v>
      </c>
      <c r="AD41" s="55">
        <f t="shared" si="3"/>
        <v>0</v>
      </c>
      <c r="AE41" s="55">
        <f t="shared" si="4"/>
        <v>0</v>
      </c>
      <c r="AF41" s="56"/>
      <c r="AG41" s="57">
        <v>61263</v>
      </c>
      <c r="AH41" s="57">
        <f t="shared" si="5"/>
        <v>0</v>
      </c>
      <c r="AI41" s="44"/>
      <c r="AJ41" s="32" t="s">
        <v>538</v>
      </c>
      <c r="AK41" s="24" t="s">
        <v>512</v>
      </c>
    </row>
    <row r="42" spans="1:37" s="12" customFormat="1" ht="39" customHeight="1" x14ac:dyDescent="0.25">
      <c r="A42" s="22">
        <v>32</v>
      </c>
      <c r="B42" s="22" t="s">
        <v>39</v>
      </c>
      <c r="C42" s="22" t="s">
        <v>40</v>
      </c>
      <c r="D42" s="23" t="s">
        <v>83</v>
      </c>
      <c r="E42" s="22" t="s">
        <v>42</v>
      </c>
      <c r="F42" s="22" t="s">
        <v>84</v>
      </c>
      <c r="G42" s="22" t="s">
        <v>85</v>
      </c>
      <c r="H42" s="22" t="s">
        <v>45</v>
      </c>
      <c r="I42" s="22">
        <v>0.85</v>
      </c>
      <c r="J42" s="22" t="s">
        <v>83</v>
      </c>
      <c r="K42" s="22"/>
      <c r="L42" s="22"/>
      <c r="M42" s="22">
        <v>130</v>
      </c>
      <c r="N42" s="22">
        <v>0</v>
      </c>
      <c r="O42" s="22">
        <v>0</v>
      </c>
      <c r="P42" s="22">
        <v>130</v>
      </c>
      <c r="Q42" s="22">
        <v>0</v>
      </c>
      <c r="R42" s="22">
        <v>0</v>
      </c>
      <c r="S42" s="22">
        <v>0</v>
      </c>
      <c r="T42" s="22">
        <v>130</v>
      </c>
      <c r="U42" s="22">
        <v>0</v>
      </c>
      <c r="V42" s="22">
        <f>T42*5.5*1.73*0.4</f>
        <v>494.78000000000003</v>
      </c>
      <c r="W42" s="22"/>
      <c r="X42" s="28"/>
      <c r="Y42" s="28"/>
      <c r="Z42" s="28"/>
      <c r="AA42" s="29">
        <v>0</v>
      </c>
      <c r="AB42" s="55">
        <v>1076</v>
      </c>
      <c r="AC42" s="55">
        <v>60161</v>
      </c>
      <c r="AD42" s="55">
        <f t="shared" si="3"/>
        <v>0</v>
      </c>
      <c r="AE42" s="55">
        <f t="shared" si="4"/>
        <v>0</v>
      </c>
      <c r="AF42" s="56"/>
      <c r="AG42" s="57">
        <v>61263</v>
      </c>
      <c r="AH42" s="57">
        <f t="shared" si="5"/>
        <v>0</v>
      </c>
      <c r="AI42" s="44"/>
      <c r="AJ42" s="32" t="s">
        <v>539</v>
      </c>
      <c r="AK42" s="24" t="s">
        <v>467</v>
      </c>
    </row>
    <row r="43" spans="1:37" s="12" customFormat="1" ht="39" customHeight="1" x14ac:dyDescent="0.25">
      <c r="A43" s="22">
        <v>33</v>
      </c>
      <c r="B43" s="22" t="s">
        <v>39</v>
      </c>
      <c r="C43" s="22" t="s">
        <v>40</v>
      </c>
      <c r="D43" s="23" t="s">
        <v>115</v>
      </c>
      <c r="E43" s="22" t="s">
        <v>42</v>
      </c>
      <c r="F43" s="22" t="s">
        <v>116</v>
      </c>
      <c r="G43" s="22" t="s">
        <v>117</v>
      </c>
      <c r="H43" s="22" t="s">
        <v>45</v>
      </c>
      <c r="I43" s="22">
        <v>1.35</v>
      </c>
      <c r="J43" s="22" t="s">
        <v>118</v>
      </c>
      <c r="K43" s="22"/>
      <c r="L43" s="22"/>
      <c r="M43" s="22">
        <v>20</v>
      </c>
      <c r="N43" s="22">
        <v>0</v>
      </c>
      <c r="O43" s="22">
        <v>0</v>
      </c>
      <c r="P43" s="22">
        <v>20</v>
      </c>
      <c r="Q43" s="22">
        <v>0</v>
      </c>
      <c r="R43" s="22">
        <v>0</v>
      </c>
      <c r="S43" s="22">
        <v>0</v>
      </c>
      <c r="T43" s="22">
        <v>20</v>
      </c>
      <c r="U43" s="22">
        <v>0</v>
      </c>
      <c r="V43" s="22">
        <v>76</v>
      </c>
      <c r="W43" s="22"/>
      <c r="X43" s="28"/>
      <c r="Y43" s="28"/>
      <c r="Z43" s="28"/>
      <c r="AA43" s="29" t="s">
        <v>474</v>
      </c>
      <c r="AB43" s="55">
        <v>1076</v>
      </c>
      <c r="AC43" s="55">
        <v>60161</v>
      </c>
      <c r="AD43" s="55">
        <f t="shared" si="3"/>
        <v>0</v>
      </c>
      <c r="AE43" s="55">
        <f t="shared" si="4"/>
        <v>4.4072278536800354E-4</v>
      </c>
      <c r="AF43" s="56"/>
      <c r="AG43" s="57">
        <v>61263</v>
      </c>
      <c r="AH43" s="57">
        <f t="shared" si="5"/>
        <v>4.4072278536800354E-4</v>
      </c>
      <c r="AI43" s="44"/>
      <c r="AJ43" s="32" t="s">
        <v>480</v>
      </c>
      <c r="AK43" s="24" t="s">
        <v>464</v>
      </c>
    </row>
    <row r="44" spans="1:37" s="12" customFormat="1" ht="39" customHeight="1" x14ac:dyDescent="0.25">
      <c r="A44" s="22">
        <v>34</v>
      </c>
      <c r="B44" s="22" t="s">
        <v>39</v>
      </c>
      <c r="C44" s="22" t="s">
        <v>40</v>
      </c>
      <c r="D44" s="23" t="s">
        <v>152</v>
      </c>
      <c r="E44" s="22" t="s">
        <v>42</v>
      </c>
      <c r="F44" s="22" t="s">
        <v>153</v>
      </c>
      <c r="G44" s="22" t="s">
        <v>154</v>
      </c>
      <c r="H44" s="22" t="s">
        <v>45</v>
      </c>
      <c r="I44" s="22">
        <v>1</v>
      </c>
      <c r="J44" s="22" t="s">
        <v>155</v>
      </c>
      <c r="K44" s="22"/>
      <c r="L44" s="22"/>
      <c r="M44" s="22">
        <v>24</v>
      </c>
      <c r="N44" s="22">
        <v>0</v>
      </c>
      <c r="O44" s="22">
        <v>0</v>
      </c>
      <c r="P44" s="22">
        <v>24</v>
      </c>
      <c r="Q44" s="22">
        <v>0</v>
      </c>
      <c r="R44" s="22">
        <v>0</v>
      </c>
      <c r="S44" s="22">
        <v>0</v>
      </c>
      <c r="T44" s="22">
        <v>24</v>
      </c>
      <c r="U44" s="22">
        <v>0</v>
      </c>
      <c r="V44" s="22">
        <v>45.671999999999997</v>
      </c>
      <c r="W44" s="22"/>
      <c r="X44" s="28"/>
      <c r="Y44" s="28"/>
      <c r="Z44" s="28"/>
      <c r="AA44" s="29" t="s">
        <v>474</v>
      </c>
      <c r="AB44" s="55">
        <v>1076</v>
      </c>
      <c r="AC44" s="55">
        <v>60161</v>
      </c>
      <c r="AD44" s="55">
        <f t="shared" si="3"/>
        <v>0</v>
      </c>
      <c r="AE44" s="55">
        <f t="shared" si="4"/>
        <v>3.9175358699378089E-4</v>
      </c>
      <c r="AF44" s="56"/>
      <c r="AG44" s="57">
        <v>61263</v>
      </c>
      <c r="AH44" s="57">
        <f t="shared" si="5"/>
        <v>3.9175358699378089E-4</v>
      </c>
      <c r="AI44" s="44"/>
      <c r="AJ44" s="32" t="s">
        <v>475</v>
      </c>
      <c r="AK44" s="24" t="s">
        <v>467</v>
      </c>
    </row>
    <row r="45" spans="1:37" s="12" customFormat="1" ht="81.75" customHeight="1" x14ac:dyDescent="0.25">
      <c r="A45" s="22">
        <v>35</v>
      </c>
      <c r="B45" s="22" t="s">
        <v>39</v>
      </c>
      <c r="C45" s="22" t="s">
        <v>40</v>
      </c>
      <c r="D45" s="23" t="s">
        <v>172</v>
      </c>
      <c r="E45" s="22" t="s">
        <v>42</v>
      </c>
      <c r="F45" s="22" t="s">
        <v>173</v>
      </c>
      <c r="G45" s="22" t="s">
        <v>174</v>
      </c>
      <c r="H45" s="22" t="s">
        <v>45</v>
      </c>
      <c r="I45" s="22">
        <v>1.5329999999999999</v>
      </c>
      <c r="J45" s="22" t="s">
        <v>175</v>
      </c>
      <c r="K45" s="22"/>
      <c r="L45" s="22"/>
      <c r="M45" s="22">
        <v>21</v>
      </c>
      <c r="N45" s="22">
        <v>0</v>
      </c>
      <c r="O45" s="22">
        <v>0</v>
      </c>
      <c r="P45" s="22">
        <v>21</v>
      </c>
      <c r="Q45" s="22">
        <v>0</v>
      </c>
      <c r="R45" s="22">
        <v>0</v>
      </c>
      <c r="S45" s="22">
        <v>0</v>
      </c>
      <c r="T45" s="22">
        <v>21</v>
      </c>
      <c r="U45" s="22">
        <v>0</v>
      </c>
      <c r="V45" s="22">
        <v>108</v>
      </c>
      <c r="W45" s="22"/>
      <c r="X45" s="28"/>
      <c r="Y45" s="28"/>
      <c r="Z45" s="28"/>
      <c r="AA45" s="29">
        <v>1</v>
      </c>
      <c r="AB45" s="55">
        <v>1076</v>
      </c>
      <c r="AC45" s="55">
        <v>60161</v>
      </c>
      <c r="AD45" s="55">
        <f t="shared" si="3"/>
        <v>0</v>
      </c>
      <c r="AE45" s="55">
        <f t="shared" si="4"/>
        <v>5.2548846775378282E-4</v>
      </c>
      <c r="AF45" s="56"/>
      <c r="AG45" s="57">
        <v>61263</v>
      </c>
      <c r="AH45" s="57">
        <f t="shared" si="5"/>
        <v>5.2548846775378282E-4</v>
      </c>
      <c r="AI45" s="44"/>
      <c r="AJ45" s="32" t="s">
        <v>481</v>
      </c>
      <c r="AK45" s="24" t="s">
        <v>465</v>
      </c>
    </row>
    <row r="46" spans="1:37" s="12" customFormat="1" ht="44.25" customHeight="1" x14ac:dyDescent="0.25">
      <c r="A46" s="22">
        <v>36</v>
      </c>
      <c r="B46" s="22" t="s">
        <v>39</v>
      </c>
      <c r="C46" s="22" t="s">
        <v>40</v>
      </c>
      <c r="D46" s="23" t="s">
        <v>176</v>
      </c>
      <c r="E46" s="22" t="s">
        <v>42</v>
      </c>
      <c r="F46" s="22" t="s">
        <v>177</v>
      </c>
      <c r="G46" s="22" t="s">
        <v>178</v>
      </c>
      <c r="H46" s="22" t="s">
        <v>45</v>
      </c>
      <c r="I46" s="22">
        <v>0.98299999999999998</v>
      </c>
      <c r="J46" s="22" t="s">
        <v>179</v>
      </c>
      <c r="K46" s="22"/>
      <c r="L46" s="22"/>
      <c r="M46" s="22">
        <v>30</v>
      </c>
      <c r="N46" s="22">
        <v>0</v>
      </c>
      <c r="O46" s="22">
        <v>0</v>
      </c>
      <c r="P46" s="22">
        <v>30</v>
      </c>
      <c r="Q46" s="22">
        <v>0</v>
      </c>
      <c r="R46" s="22">
        <v>0</v>
      </c>
      <c r="S46" s="22">
        <v>0</v>
      </c>
      <c r="T46" s="22">
        <v>30</v>
      </c>
      <c r="U46" s="22">
        <v>0</v>
      </c>
      <c r="V46" s="22">
        <v>96.4</v>
      </c>
      <c r="W46" s="22"/>
      <c r="X46" s="28"/>
      <c r="Y46" s="28"/>
      <c r="Z46" s="28"/>
      <c r="AA46" s="29" t="s">
        <v>474</v>
      </c>
      <c r="AB46" s="55">
        <v>1076</v>
      </c>
      <c r="AC46" s="55">
        <v>60161</v>
      </c>
      <c r="AD46" s="55">
        <f t="shared" si="3"/>
        <v>0</v>
      </c>
      <c r="AE46" s="55">
        <f t="shared" si="4"/>
        <v>4.8136722001860827E-4</v>
      </c>
      <c r="AF46" s="56"/>
      <c r="AG46" s="57">
        <v>61263</v>
      </c>
      <c r="AH46" s="57">
        <f t="shared" si="5"/>
        <v>4.8136722001860827E-4</v>
      </c>
      <c r="AI46" s="44"/>
      <c r="AJ46" s="32" t="s">
        <v>483</v>
      </c>
      <c r="AK46" s="24" t="s">
        <v>482</v>
      </c>
    </row>
    <row r="47" spans="1:37" s="12" customFormat="1" ht="44.25" customHeight="1" x14ac:dyDescent="0.25">
      <c r="A47" s="22">
        <v>37</v>
      </c>
      <c r="B47" s="22" t="s">
        <v>39</v>
      </c>
      <c r="C47" s="22" t="s">
        <v>40</v>
      </c>
      <c r="D47" s="23" t="s">
        <v>73</v>
      </c>
      <c r="E47" s="22" t="s">
        <v>42</v>
      </c>
      <c r="F47" s="22" t="s">
        <v>188</v>
      </c>
      <c r="G47" s="22" t="s">
        <v>189</v>
      </c>
      <c r="H47" s="22" t="s">
        <v>45</v>
      </c>
      <c r="I47" s="22">
        <v>2.1160000000000001</v>
      </c>
      <c r="J47" s="22" t="s">
        <v>76</v>
      </c>
      <c r="K47" s="22"/>
      <c r="L47" s="22"/>
      <c r="M47" s="22">
        <v>121</v>
      </c>
      <c r="N47" s="22">
        <v>0</v>
      </c>
      <c r="O47" s="22">
        <v>0</v>
      </c>
      <c r="P47" s="22">
        <v>121</v>
      </c>
      <c r="Q47" s="22">
        <v>0</v>
      </c>
      <c r="R47" s="22">
        <v>0</v>
      </c>
      <c r="S47" s="22">
        <v>0</v>
      </c>
      <c r="T47" s="22">
        <v>121</v>
      </c>
      <c r="U47" s="22">
        <v>0</v>
      </c>
      <c r="V47" s="22">
        <v>593.49400000000003</v>
      </c>
      <c r="W47" s="22"/>
      <c r="X47" s="28"/>
      <c r="Y47" s="28"/>
      <c r="Z47" s="28"/>
      <c r="AA47" s="29" t="s">
        <v>474</v>
      </c>
      <c r="AB47" s="55">
        <v>1076</v>
      </c>
      <c r="AC47" s="55">
        <v>60161</v>
      </c>
      <c r="AD47" s="55">
        <f t="shared" si="3"/>
        <v>0</v>
      </c>
      <c r="AE47" s="55">
        <f t="shared" si="4"/>
        <v>4.1792925583141538E-3</v>
      </c>
      <c r="AF47" s="56"/>
      <c r="AG47" s="57">
        <v>61263</v>
      </c>
      <c r="AH47" s="57">
        <f t="shared" si="5"/>
        <v>4.1792925583141538E-3</v>
      </c>
      <c r="AI47" s="44"/>
      <c r="AJ47" s="32" t="s">
        <v>484</v>
      </c>
      <c r="AK47" s="24" t="s">
        <v>467</v>
      </c>
    </row>
    <row r="48" spans="1:37" s="12" customFormat="1" ht="44.25" customHeight="1" x14ac:dyDescent="0.25">
      <c r="A48" s="22">
        <v>38</v>
      </c>
      <c r="B48" s="22" t="s">
        <v>39</v>
      </c>
      <c r="C48" s="22" t="s">
        <v>40</v>
      </c>
      <c r="D48" s="23" t="s">
        <v>51</v>
      </c>
      <c r="E48" s="22" t="s">
        <v>42</v>
      </c>
      <c r="F48" s="22" t="s">
        <v>190</v>
      </c>
      <c r="G48" s="22" t="s">
        <v>191</v>
      </c>
      <c r="H48" s="22" t="s">
        <v>45</v>
      </c>
      <c r="I48" s="22">
        <v>0.56599999999999995</v>
      </c>
      <c r="J48" s="22" t="s">
        <v>54</v>
      </c>
      <c r="K48" s="22"/>
      <c r="L48" s="22"/>
      <c r="M48" s="22">
        <v>63</v>
      </c>
      <c r="N48" s="22">
        <v>0</v>
      </c>
      <c r="O48" s="22">
        <v>0</v>
      </c>
      <c r="P48" s="22">
        <v>63</v>
      </c>
      <c r="Q48" s="22">
        <v>0</v>
      </c>
      <c r="R48" s="22">
        <v>0</v>
      </c>
      <c r="S48" s="22">
        <v>0</v>
      </c>
      <c r="T48" s="22">
        <v>63</v>
      </c>
      <c r="U48" s="22">
        <v>0</v>
      </c>
      <c r="V48" s="22">
        <f>T48*5.5*1.73*0.4</f>
        <v>239.77800000000002</v>
      </c>
      <c r="W48" s="22"/>
      <c r="X48" s="28"/>
      <c r="Y48" s="28"/>
      <c r="Z48" s="28"/>
      <c r="AA48" s="29" t="s">
        <v>474</v>
      </c>
      <c r="AB48" s="55">
        <v>1076</v>
      </c>
      <c r="AC48" s="55">
        <v>60161</v>
      </c>
      <c r="AD48" s="55">
        <f t="shared" si="3"/>
        <v>0</v>
      </c>
      <c r="AE48" s="55">
        <f t="shared" si="4"/>
        <v>5.8204789187600993E-4</v>
      </c>
      <c r="AF48" s="56"/>
      <c r="AG48" s="57">
        <v>61263</v>
      </c>
      <c r="AH48" s="57">
        <f t="shared" si="5"/>
        <v>5.8204789187600993E-4</v>
      </c>
      <c r="AI48" s="44"/>
      <c r="AJ48" s="32" t="s">
        <v>485</v>
      </c>
      <c r="AK48" s="24" t="s">
        <v>467</v>
      </c>
    </row>
    <row r="49" spans="1:37" s="12" customFormat="1" ht="44.25" customHeight="1" x14ac:dyDescent="0.25">
      <c r="A49" s="22">
        <v>39</v>
      </c>
      <c r="B49" s="22" t="s">
        <v>39</v>
      </c>
      <c r="C49" s="22" t="s">
        <v>40</v>
      </c>
      <c r="D49" s="23" t="s">
        <v>196</v>
      </c>
      <c r="E49" s="22" t="s">
        <v>42</v>
      </c>
      <c r="F49" s="22" t="s">
        <v>193</v>
      </c>
      <c r="G49" s="22" t="s">
        <v>194</v>
      </c>
      <c r="H49" s="22" t="s">
        <v>45</v>
      </c>
      <c r="I49" s="22">
        <v>2.133</v>
      </c>
      <c r="J49" s="22" t="s">
        <v>195</v>
      </c>
      <c r="K49" s="22"/>
      <c r="L49" s="22"/>
      <c r="M49" s="22">
        <v>46</v>
      </c>
      <c r="N49" s="22">
        <v>0</v>
      </c>
      <c r="O49" s="22">
        <v>0</v>
      </c>
      <c r="P49" s="22">
        <v>46</v>
      </c>
      <c r="Q49" s="22">
        <v>0</v>
      </c>
      <c r="R49" s="22">
        <v>0</v>
      </c>
      <c r="S49" s="22">
        <v>0</v>
      </c>
      <c r="T49" s="22">
        <v>46</v>
      </c>
      <c r="U49" s="22">
        <v>0</v>
      </c>
      <c r="V49" s="22">
        <v>46</v>
      </c>
      <c r="W49" s="22"/>
      <c r="X49" s="28"/>
      <c r="Y49" s="28"/>
      <c r="Z49" s="28"/>
      <c r="AA49" s="29" t="s">
        <v>474</v>
      </c>
      <c r="AB49" s="55">
        <v>1076</v>
      </c>
      <c r="AC49" s="55">
        <v>60161</v>
      </c>
      <c r="AD49" s="55">
        <f t="shared" si="3"/>
        <v>0</v>
      </c>
      <c r="AE49" s="55">
        <f t="shared" si="4"/>
        <v>1.6015866020273248E-3</v>
      </c>
      <c r="AF49" s="56"/>
      <c r="AG49" s="57">
        <v>61263</v>
      </c>
      <c r="AH49" s="57">
        <f t="shared" si="5"/>
        <v>1.601586602027325E-3</v>
      </c>
      <c r="AI49" s="44"/>
      <c r="AJ49" s="32" t="s">
        <v>486</v>
      </c>
      <c r="AK49" s="24" t="s">
        <v>464</v>
      </c>
    </row>
    <row r="50" spans="1:37" s="12" customFormat="1" ht="45.75" customHeight="1" x14ac:dyDescent="0.25">
      <c r="A50" s="22">
        <v>40</v>
      </c>
      <c r="B50" s="22" t="s">
        <v>39</v>
      </c>
      <c r="C50" s="22" t="s">
        <v>40</v>
      </c>
      <c r="D50" s="23" t="s">
        <v>223</v>
      </c>
      <c r="E50" s="22" t="s">
        <v>42</v>
      </c>
      <c r="F50" s="22" t="s">
        <v>224</v>
      </c>
      <c r="G50" s="22" t="s">
        <v>225</v>
      </c>
      <c r="H50" s="22" t="s">
        <v>45</v>
      </c>
      <c r="I50" s="22">
        <v>3.07</v>
      </c>
      <c r="J50" s="22" t="s">
        <v>226</v>
      </c>
      <c r="K50" s="22"/>
      <c r="L50" s="22"/>
      <c r="M50" s="22">
        <v>46</v>
      </c>
      <c r="N50" s="22">
        <v>0</v>
      </c>
      <c r="O50" s="22">
        <v>0</v>
      </c>
      <c r="P50" s="22">
        <v>46</v>
      </c>
      <c r="Q50" s="22">
        <v>0</v>
      </c>
      <c r="R50" s="22">
        <v>0</v>
      </c>
      <c r="S50" s="22">
        <v>0</v>
      </c>
      <c r="T50" s="22">
        <v>46</v>
      </c>
      <c r="U50" s="22">
        <v>0</v>
      </c>
      <c r="V50" s="22">
        <v>151</v>
      </c>
      <c r="W50" s="22"/>
      <c r="X50" s="28"/>
      <c r="Y50" s="28"/>
      <c r="Z50" s="28"/>
      <c r="AA50" s="29" t="s">
        <v>474</v>
      </c>
      <c r="AB50" s="55">
        <v>1076</v>
      </c>
      <c r="AC50" s="55">
        <v>60161</v>
      </c>
      <c r="AD50" s="55">
        <f t="shared" si="3"/>
        <v>0</v>
      </c>
      <c r="AE50" s="55">
        <f t="shared" si="4"/>
        <v>2.3051433981359057E-3</v>
      </c>
      <c r="AF50" s="56"/>
      <c r="AG50" s="57">
        <v>61263</v>
      </c>
      <c r="AH50" s="57">
        <f t="shared" si="5"/>
        <v>2.3051433981359057E-3</v>
      </c>
      <c r="AI50" s="44"/>
      <c r="AJ50" s="32" t="s">
        <v>488</v>
      </c>
      <c r="AK50" s="24" t="s">
        <v>487</v>
      </c>
    </row>
    <row r="51" spans="1:37" s="12" customFormat="1" ht="39" customHeight="1" x14ac:dyDescent="0.25">
      <c r="A51" s="22">
        <v>41</v>
      </c>
      <c r="B51" s="22" t="s">
        <v>39</v>
      </c>
      <c r="C51" s="22" t="s">
        <v>55</v>
      </c>
      <c r="D51" s="23" t="s">
        <v>227</v>
      </c>
      <c r="E51" s="22" t="s">
        <v>42</v>
      </c>
      <c r="F51" s="22" t="s">
        <v>228</v>
      </c>
      <c r="G51" s="22" t="s">
        <v>229</v>
      </c>
      <c r="H51" s="22" t="s">
        <v>45</v>
      </c>
      <c r="I51" s="22">
        <v>1.45</v>
      </c>
      <c r="J51" s="22" t="s">
        <v>230</v>
      </c>
      <c r="K51" s="22"/>
      <c r="L51" s="22"/>
      <c r="M51" s="22">
        <v>54</v>
      </c>
      <c r="N51" s="22">
        <v>0</v>
      </c>
      <c r="O51" s="22">
        <v>0</v>
      </c>
      <c r="P51" s="22">
        <v>54</v>
      </c>
      <c r="Q51" s="22">
        <v>0</v>
      </c>
      <c r="R51" s="22">
        <v>0</v>
      </c>
      <c r="S51" s="22">
        <v>0</v>
      </c>
      <c r="T51" s="22">
        <v>54</v>
      </c>
      <c r="U51" s="22">
        <v>0</v>
      </c>
      <c r="V51" s="22">
        <v>330</v>
      </c>
      <c r="W51" s="22"/>
      <c r="X51" s="28"/>
      <c r="Y51" s="28"/>
      <c r="Z51" s="28"/>
      <c r="AA51" s="29" t="s">
        <v>474</v>
      </c>
      <c r="AB51" s="55">
        <v>1076</v>
      </c>
      <c r="AC51" s="55">
        <v>60161</v>
      </c>
      <c r="AD51" s="55">
        <f t="shared" si="3"/>
        <v>0</v>
      </c>
      <c r="AE51" s="55">
        <f t="shared" si="4"/>
        <v>1.2780960775672101E-3</v>
      </c>
      <c r="AF51" s="56"/>
      <c r="AG51" s="57">
        <v>61263</v>
      </c>
      <c r="AH51" s="57">
        <f t="shared" si="5"/>
        <v>1.2780960775672103E-3</v>
      </c>
      <c r="AI51" s="44"/>
      <c r="AJ51" s="32" t="s">
        <v>489</v>
      </c>
      <c r="AK51" s="24" t="s">
        <v>467</v>
      </c>
    </row>
    <row r="52" spans="1:37" s="12" customFormat="1" ht="39" customHeight="1" x14ac:dyDescent="0.25">
      <c r="A52" s="22">
        <v>42</v>
      </c>
      <c r="B52" s="22" t="s">
        <v>39</v>
      </c>
      <c r="C52" s="22" t="s">
        <v>55</v>
      </c>
      <c r="D52" s="23" t="s">
        <v>231</v>
      </c>
      <c r="E52" s="22" t="s">
        <v>42</v>
      </c>
      <c r="F52" s="22" t="s">
        <v>232</v>
      </c>
      <c r="G52" s="22" t="s">
        <v>233</v>
      </c>
      <c r="H52" s="22" t="s">
        <v>45</v>
      </c>
      <c r="I52" s="22">
        <v>3.08</v>
      </c>
      <c r="J52" s="22" t="s">
        <v>234</v>
      </c>
      <c r="K52" s="22"/>
      <c r="L52" s="22"/>
      <c r="M52" s="22">
        <v>34</v>
      </c>
      <c r="N52" s="22">
        <v>0</v>
      </c>
      <c r="O52" s="22">
        <v>0</v>
      </c>
      <c r="P52" s="22">
        <v>34</v>
      </c>
      <c r="Q52" s="22">
        <v>0</v>
      </c>
      <c r="R52" s="22">
        <v>0</v>
      </c>
      <c r="S52" s="22">
        <v>0</v>
      </c>
      <c r="T52" s="22">
        <v>34</v>
      </c>
      <c r="U52" s="22">
        <v>0</v>
      </c>
      <c r="V52" s="22">
        <v>112</v>
      </c>
      <c r="W52" s="22"/>
      <c r="X52" s="28"/>
      <c r="Y52" s="28"/>
      <c r="Z52" s="28"/>
      <c r="AA52" s="29" t="s">
        <v>474</v>
      </c>
      <c r="AB52" s="55">
        <v>1076</v>
      </c>
      <c r="AC52" s="55">
        <v>60161</v>
      </c>
      <c r="AD52" s="55">
        <f t="shared" si="3"/>
        <v>0</v>
      </c>
      <c r="AE52" s="55">
        <f t="shared" si="4"/>
        <v>1.7093514845828641E-3</v>
      </c>
      <c r="AF52" s="56"/>
      <c r="AG52" s="57">
        <v>61263</v>
      </c>
      <c r="AH52" s="57">
        <f t="shared" si="5"/>
        <v>1.7093514845828643E-3</v>
      </c>
      <c r="AI52" s="44"/>
      <c r="AJ52" s="32" t="s">
        <v>490</v>
      </c>
      <c r="AK52" s="24" t="s">
        <v>460</v>
      </c>
    </row>
    <row r="53" spans="1:37" s="12" customFormat="1" ht="39" customHeight="1" x14ac:dyDescent="0.25">
      <c r="A53" s="22">
        <v>43</v>
      </c>
      <c r="B53" s="22" t="s">
        <v>39</v>
      </c>
      <c r="C53" s="22" t="s">
        <v>55</v>
      </c>
      <c r="D53" s="23" t="s">
        <v>235</v>
      </c>
      <c r="E53" s="22" t="s">
        <v>42</v>
      </c>
      <c r="F53" s="22" t="s">
        <v>236</v>
      </c>
      <c r="G53" s="22" t="s">
        <v>237</v>
      </c>
      <c r="H53" s="22" t="s">
        <v>45</v>
      </c>
      <c r="I53" s="22">
        <v>2.93</v>
      </c>
      <c r="J53" s="22" t="s">
        <v>238</v>
      </c>
      <c r="K53" s="22"/>
      <c r="L53" s="22"/>
      <c r="M53" s="22">
        <v>37</v>
      </c>
      <c r="N53" s="22">
        <v>0</v>
      </c>
      <c r="O53" s="22">
        <v>0</v>
      </c>
      <c r="P53" s="22">
        <v>37</v>
      </c>
      <c r="Q53" s="22">
        <v>0</v>
      </c>
      <c r="R53" s="22">
        <v>0</v>
      </c>
      <c r="S53" s="22">
        <v>0</v>
      </c>
      <c r="T53" s="22">
        <v>37</v>
      </c>
      <c r="U53" s="22">
        <v>0</v>
      </c>
      <c r="V53" s="22">
        <v>132</v>
      </c>
      <c r="W53" s="22"/>
      <c r="X53" s="28"/>
      <c r="Y53" s="28"/>
      <c r="Z53" s="28"/>
      <c r="AA53" s="29" t="s">
        <v>474</v>
      </c>
      <c r="AB53" s="55">
        <v>1076</v>
      </c>
      <c r="AC53" s="55">
        <v>60161</v>
      </c>
      <c r="AD53" s="55">
        <f t="shared" si="3"/>
        <v>0</v>
      </c>
      <c r="AE53" s="55">
        <f t="shared" si="4"/>
        <v>1.769583598583158E-3</v>
      </c>
      <c r="AF53" s="56"/>
      <c r="AG53" s="57">
        <v>61263</v>
      </c>
      <c r="AH53" s="57">
        <f t="shared" si="5"/>
        <v>1.769583598583158E-3</v>
      </c>
      <c r="AI53" s="44"/>
      <c r="AJ53" s="32" t="s">
        <v>491</v>
      </c>
      <c r="AK53" s="24" t="s">
        <v>482</v>
      </c>
    </row>
    <row r="54" spans="1:37" s="12" customFormat="1" ht="39" customHeight="1" x14ac:dyDescent="0.25">
      <c r="A54" s="22">
        <v>44</v>
      </c>
      <c r="B54" s="22" t="s">
        <v>39</v>
      </c>
      <c r="C54" s="22" t="s">
        <v>55</v>
      </c>
      <c r="D54" s="23" t="s">
        <v>239</v>
      </c>
      <c r="E54" s="22" t="s">
        <v>61</v>
      </c>
      <c r="F54" s="22" t="s">
        <v>240</v>
      </c>
      <c r="G54" s="22" t="s">
        <v>241</v>
      </c>
      <c r="H54" s="22" t="s">
        <v>45</v>
      </c>
      <c r="I54" s="22" t="s">
        <v>242</v>
      </c>
      <c r="J54" s="22" t="s">
        <v>243</v>
      </c>
      <c r="K54" s="22">
        <v>0</v>
      </c>
      <c r="L54" s="22">
        <v>0</v>
      </c>
      <c r="M54" s="22">
        <v>445</v>
      </c>
      <c r="N54" s="22">
        <v>0</v>
      </c>
      <c r="O54" s="22">
        <v>0</v>
      </c>
      <c r="P54" s="22">
        <v>445</v>
      </c>
      <c r="Q54" s="22">
        <v>0</v>
      </c>
      <c r="R54" s="22">
        <v>0</v>
      </c>
      <c r="S54" s="22">
        <v>0</v>
      </c>
      <c r="T54" s="22">
        <v>445</v>
      </c>
      <c r="U54" s="22">
        <v>2</v>
      </c>
      <c r="V54" s="22">
        <f>T54*5.5*1.73*0.4</f>
        <v>1693.67</v>
      </c>
      <c r="W54" s="22" t="s">
        <v>244</v>
      </c>
      <c r="X54" s="28"/>
      <c r="Y54" s="28" t="s">
        <v>468</v>
      </c>
      <c r="Z54" s="28" t="s">
        <v>469</v>
      </c>
      <c r="AA54" s="29">
        <v>0</v>
      </c>
      <c r="AB54" s="55">
        <v>1076</v>
      </c>
      <c r="AC54" s="55">
        <v>60161</v>
      </c>
      <c r="AD54" s="55">
        <f t="shared" si="3"/>
        <v>0</v>
      </c>
      <c r="AE54" s="55">
        <f t="shared" si="4"/>
        <v>0</v>
      </c>
      <c r="AF54" s="56"/>
      <c r="AG54" s="57">
        <v>61263</v>
      </c>
      <c r="AH54" s="57">
        <f t="shared" si="5"/>
        <v>0</v>
      </c>
      <c r="AI54" s="44"/>
      <c r="AJ54" s="32" t="s">
        <v>470</v>
      </c>
      <c r="AK54" s="24" t="s">
        <v>467</v>
      </c>
    </row>
    <row r="55" spans="1:37" s="12" customFormat="1" ht="39" customHeight="1" x14ac:dyDescent="0.25">
      <c r="A55" s="22">
        <v>45</v>
      </c>
      <c r="B55" s="22" t="s">
        <v>39</v>
      </c>
      <c r="C55" s="22" t="s">
        <v>40</v>
      </c>
      <c r="D55" s="23" t="s">
        <v>268</v>
      </c>
      <c r="E55" s="22" t="s">
        <v>42</v>
      </c>
      <c r="F55" s="22" t="s">
        <v>269</v>
      </c>
      <c r="G55" s="22" t="s">
        <v>270</v>
      </c>
      <c r="H55" s="22" t="s">
        <v>45</v>
      </c>
      <c r="I55" s="22">
        <v>0.53300000000000003</v>
      </c>
      <c r="J55" s="22" t="s">
        <v>271</v>
      </c>
      <c r="K55" s="22"/>
      <c r="L55" s="22"/>
      <c r="M55" s="22">
        <v>22</v>
      </c>
      <c r="N55" s="22">
        <v>0</v>
      </c>
      <c r="O55" s="22">
        <v>0</v>
      </c>
      <c r="P55" s="22">
        <v>22</v>
      </c>
      <c r="Q55" s="22">
        <v>0</v>
      </c>
      <c r="R55" s="22">
        <v>0</v>
      </c>
      <c r="S55" s="22">
        <v>0</v>
      </c>
      <c r="T55" s="22">
        <v>22</v>
      </c>
      <c r="U55" s="22">
        <v>0</v>
      </c>
      <c r="V55" s="22">
        <v>73.19</v>
      </c>
      <c r="W55" s="22"/>
      <c r="X55" s="28"/>
      <c r="Y55" s="28"/>
      <c r="Z55" s="28"/>
      <c r="AA55" s="29" t="s">
        <v>474</v>
      </c>
      <c r="AB55" s="55">
        <v>1076</v>
      </c>
      <c r="AC55" s="55">
        <v>60161</v>
      </c>
      <c r="AD55" s="55">
        <f t="shared" si="3"/>
        <v>0</v>
      </c>
      <c r="AE55" s="55">
        <f t="shared" si="4"/>
        <v>1.9140427337871146E-4</v>
      </c>
      <c r="AF55" s="56"/>
      <c r="AG55" s="57">
        <v>61263</v>
      </c>
      <c r="AH55" s="57">
        <f t="shared" si="5"/>
        <v>1.9140427337871149E-4</v>
      </c>
      <c r="AI55" s="44"/>
      <c r="AJ55" s="35" t="s">
        <v>492</v>
      </c>
      <c r="AK55" s="24" t="s">
        <v>464</v>
      </c>
    </row>
    <row r="56" spans="1:37" s="12" customFormat="1" ht="39" customHeight="1" x14ac:dyDescent="0.25">
      <c r="A56" s="22">
        <v>46</v>
      </c>
      <c r="B56" s="22" t="s">
        <v>39</v>
      </c>
      <c r="C56" s="22" t="s">
        <v>40</v>
      </c>
      <c r="D56" s="23" t="s">
        <v>51</v>
      </c>
      <c r="E56" s="22" t="s">
        <v>42</v>
      </c>
      <c r="F56" s="22" t="s">
        <v>285</v>
      </c>
      <c r="G56" s="22" t="s">
        <v>493</v>
      </c>
      <c r="H56" s="22" t="s">
        <v>45</v>
      </c>
      <c r="I56" s="22">
        <v>1.25</v>
      </c>
      <c r="J56" s="22" t="s">
        <v>286</v>
      </c>
      <c r="K56" s="22"/>
      <c r="L56" s="22"/>
      <c r="M56" s="22">
        <v>63</v>
      </c>
      <c r="N56" s="22">
        <v>0</v>
      </c>
      <c r="O56" s="22">
        <v>0</v>
      </c>
      <c r="P56" s="22">
        <v>63</v>
      </c>
      <c r="Q56" s="22">
        <v>0</v>
      </c>
      <c r="R56" s="22">
        <v>0</v>
      </c>
      <c r="S56" s="22">
        <v>0</v>
      </c>
      <c r="T56" s="22">
        <v>63</v>
      </c>
      <c r="U56" s="22">
        <v>0</v>
      </c>
      <c r="V56" s="22">
        <f>T56*5.5*1.73*0.4</f>
        <v>239.77800000000002</v>
      </c>
      <c r="W56" s="22"/>
      <c r="X56" s="28"/>
      <c r="Y56" s="28"/>
      <c r="Z56" s="28"/>
      <c r="AA56" s="29" t="s">
        <v>474</v>
      </c>
      <c r="AB56" s="55">
        <v>1076</v>
      </c>
      <c r="AC56" s="55">
        <v>60161</v>
      </c>
      <c r="AD56" s="55">
        <f t="shared" si="3"/>
        <v>0</v>
      </c>
      <c r="AE56" s="55">
        <f t="shared" si="4"/>
        <v>1.2854414573233437E-3</v>
      </c>
      <c r="AF56" s="56"/>
      <c r="AG56" s="57">
        <v>61263</v>
      </c>
      <c r="AH56" s="57">
        <f t="shared" si="5"/>
        <v>1.2854414573233437E-3</v>
      </c>
      <c r="AI56" s="44"/>
      <c r="AJ56" s="32" t="s">
        <v>485</v>
      </c>
      <c r="AK56" s="24" t="s">
        <v>467</v>
      </c>
    </row>
    <row r="57" spans="1:37" s="12" customFormat="1" ht="46.5" customHeight="1" x14ac:dyDescent="0.25">
      <c r="A57" s="22">
        <v>47</v>
      </c>
      <c r="B57" s="22" t="s">
        <v>39</v>
      </c>
      <c r="C57" s="22" t="s">
        <v>40</v>
      </c>
      <c r="D57" s="23" t="s">
        <v>298</v>
      </c>
      <c r="E57" s="22" t="s">
        <v>42</v>
      </c>
      <c r="F57" s="22" t="s">
        <v>299</v>
      </c>
      <c r="G57" s="22" t="s">
        <v>300</v>
      </c>
      <c r="H57" s="22" t="s">
        <v>45</v>
      </c>
      <c r="I57" s="22">
        <v>1.9159999999999999</v>
      </c>
      <c r="J57" s="22" t="s">
        <v>301</v>
      </c>
      <c r="K57" s="22"/>
      <c r="L57" s="22"/>
      <c r="M57" s="22">
        <v>161</v>
      </c>
      <c r="N57" s="22">
        <v>0</v>
      </c>
      <c r="O57" s="22">
        <v>0</v>
      </c>
      <c r="P57" s="22">
        <v>161</v>
      </c>
      <c r="Q57" s="22">
        <v>0</v>
      </c>
      <c r="R57" s="22">
        <v>0</v>
      </c>
      <c r="S57" s="22">
        <v>0</v>
      </c>
      <c r="T57" s="22">
        <v>161</v>
      </c>
      <c r="U57" s="22">
        <v>0</v>
      </c>
      <c r="V57" s="22">
        <v>443.7</v>
      </c>
      <c r="W57" s="22"/>
      <c r="X57" s="28"/>
      <c r="Y57" s="28" t="s">
        <v>494</v>
      </c>
      <c r="Z57" s="28" t="s">
        <v>495</v>
      </c>
      <c r="AA57" s="29">
        <v>0</v>
      </c>
      <c r="AB57" s="55">
        <v>1076</v>
      </c>
      <c r="AC57" s="55">
        <v>60161</v>
      </c>
      <c r="AD57" s="55">
        <f t="shared" si="3"/>
        <v>0</v>
      </c>
      <c r="AE57" s="55">
        <f t="shared" si="4"/>
        <v>0</v>
      </c>
      <c r="AF57" s="56"/>
      <c r="AG57" s="57">
        <v>61263</v>
      </c>
      <c r="AH57" s="57">
        <f t="shared" si="5"/>
        <v>0</v>
      </c>
      <c r="AI57" s="44"/>
      <c r="AJ57" s="32" t="s">
        <v>496</v>
      </c>
      <c r="AK57" s="24" t="s">
        <v>463</v>
      </c>
    </row>
    <row r="58" spans="1:37" s="12" customFormat="1" ht="39" customHeight="1" x14ac:dyDescent="0.25">
      <c r="A58" s="22">
        <v>48</v>
      </c>
      <c r="B58" s="22" t="s">
        <v>39</v>
      </c>
      <c r="C58" s="22" t="s">
        <v>40</v>
      </c>
      <c r="D58" s="23" t="s">
        <v>321</v>
      </c>
      <c r="E58" s="22" t="s">
        <v>42</v>
      </c>
      <c r="F58" s="22" t="s">
        <v>322</v>
      </c>
      <c r="G58" s="22" t="s">
        <v>323</v>
      </c>
      <c r="H58" s="22" t="s">
        <v>45</v>
      </c>
      <c r="I58" s="22">
        <v>0.75</v>
      </c>
      <c r="J58" s="22" t="s">
        <v>324</v>
      </c>
      <c r="K58" s="22"/>
      <c r="L58" s="22"/>
      <c r="M58" s="22">
        <v>55</v>
      </c>
      <c r="N58" s="22">
        <v>0</v>
      </c>
      <c r="O58" s="22">
        <v>0</v>
      </c>
      <c r="P58" s="22">
        <v>55</v>
      </c>
      <c r="Q58" s="22">
        <v>0</v>
      </c>
      <c r="R58" s="22">
        <v>0</v>
      </c>
      <c r="S58" s="22">
        <v>0</v>
      </c>
      <c r="T58" s="22">
        <v>55</v>
      </c>
      <c r="U58" s="22">
        <v>0</v>
      </c>
      <c r="V58" s="22">
        <v>80</v>
      </c>
      <c r="W58" s="22"/>
      <c r="X58" s="28"/>
      <c r="Y58" s="28"/>
      <c r="Z58" s="28"/>
      <c r="AA58" s="29" t="s">
        <v>474</v>
      </c>
      <c r="AB58" s="55">
        <v>1076</v>
      </c>
      <c r="AC58" s="55">
        <v>60161</v>
      </c>
      <c r="AD58" s="55">
        <f t="shared" si="3"/>
        <v>0</v>
      </c>
      <c r="AE58" s="55">
        <f t="shared" si="4"/>
        <v>6.7332647764556093E-4</v>
      </c>
      <c r="AF58" s="56"/>
      <c r="AG58" s="57">
        <v>61263</v>
      </c>
      <c r="AH58" s="57">
        <f t="shared" si="5"/>
        <v>6.7332647764556093E-4</v>
      </c>
      <c r="AI58" s="44"/>
      <c r="AJ58" s="32" t="s">
        <v>497</v>
      </c>
      <c r="AK58" s="24" t="s">
        <v>467</v>
      </c>
    </row>
    <row r="59" spans="1:37" s="12" customFormat="1" ht="39" customHeight="1" x14ac:dyDescent="0.25">
      <c r="A59" s="22">
        <v>49</v>
      </c>
      <c r="B59" s="22" t="s">
        <v>96</v>
      </c>
      <c r="C59" s="22" t="s">
        <v>55</v>
      </c>
      <c r="D59" s="23" t="s">
        <v>409</v>
      </c>
      <c r="E59" s="22" t="s">
        <v>61</v>
      </c>
      <c r="F59" s="22" t="s">
        <v>410</v>
      </c>
      <c r="G59" s="22" t="s">
        <v>411</v>
      </c>
      <c r="H59" s="22" t="s">
        <v>45</v>
      </c>
      <c r="I59" s="22">
        <v>3.4</v>
      </c>
      <c r="J59" s="103" t="s">
        <v>655</v>
      </c>
      <c r="K59" s="103"/>
      <c r="L59" s="103"/>
      <c r="M59" s="103">
        <v>822</v>
      </c>
      <c r="N59" s="103">
        <v>0</v>
      </c>
      <c r="O59" s="103">
        <v>0</v>
      </c>
      <c r="P59" s="103">
        <v>820</v>
      </c>
      <c r="Q59" s="103">
        <v>0</v>
      </c>
      <c r="R59" s="103">
        <v>0</v>
      </c>
      <c r="S59" s="103">
        <v>7</v>
      </c>
      <c r="T59" s="103">
        <v>813</v>
      </c>
      <c r="U59" s="103">
        <v>2</v>
      </c>
      <c r="V59" s="104">
        <f t="shared" ref="V59" si="6">M59*5*1.73*0.4</f>
        <v>2844.1200000000003</v>
      </c>
      <c r="W59" s="103" t="s">
        <v>656</v>
      </c>
      <c r="X59" s="28"/>
      <c r="Y59" s="28"/>
      <c r="Z59" s="28"/>
      <c r="AA59" s="29" t="s">
        <v>474</v>
      </c>
      <c r="AB59" s="55">
        <v>1076</v>
      </c>
      <c r="AC59" s="55">
        <v>60161</v>
      </c>
      <c r="AD59" s="55">
        <f t="shared" si="3"/>
        <v>2.2118959107806691E-2</v>
      </c>
      <c r="AE59" s="55">
        <f t="shared" si="4"/>
        <v>4.5120219382008712E-2</v>
      </c>
      <c r="AF59" s="56"/>
      <c r="AG59" s="57">
        <v>61263</v>
      </c>
      <c r="AH59" s="57">
        <f t="shared" si="5"/>
        <v>4.5619705205425784E-2</v>
      </c>
      <c r="AI59" s="44"/>
      <c r="AJ59" s="32" t="s">
        <v>498</v>
      </c>
      <c r="AK59" s="24" t="s">
        <v>464</v>
      </c>
    </row>
    <row r="60" spans="1:37" s="12" customFormat="1" ht="39" customHeight="1" x14ac:dyDescent="0.25">
      <c r="A60" s="22">
        <v>50</v>
      </c>
      <c r="B60" s="22" t="s">
        <v>39</v>
      </c>
      <c r="C60" s="22" t="s">
        <v>40</v>
      </c>
      <c r="D60" s="23" t="s">
        <v>51</v>
      </c>
      <c r="E60" s="22" t="s">
        <v>42</v>
      </c>
      <c r="F60" s="22" t="s">
        <v>52</v>
      </c>
      <c r="G60" s="22" t="s">
        <v>53</v>
      </c>
      <c r="H60" s="22" t="s">
        <v>45</v>
      </c>
      <c r="I60" s="22">
        <v>0.88300000000000001</v>
      </c>
      <c r="J60" s="22" t="s">
        <v>54</v>
      </c>
      <c r="K60" s="22"/>
      <c r="L60" s="22"/>
      <c r="M60" s="22">
        <v>63</v>
      </c>
      <c r="N60" s="22">
        <v>0</v>
      </c>
      <c r="O60" s="22">
        <v>0</v>
      </c>
      <c r="P60" s="22">
        <v>63</v>
      </c>
      <c r="Q60" s="22">
        <v>0</v>
      </c>
      <c r="R60" s="22">
        <v>0</v>
      </c>
      <c r="S60" s="22">
        <v>0</v>
      </c>
      <c r="T60" s="22">
        <v>63</v>
      </c>
      <c r="U60" s="22">
        <v>0</v>
      </c>
      <c r="V60" s="22">
        <f t="shared" ref="V60:V62" si="7">T60*5.5*1.73*0.4</f>
        <v>239.77800000000002</v>
      </c>
      <c r="W60" s="22"/>
      <c r="X60" s="28"/>
      <c r="Y60" s="28"/>
      <c r="Z60" s="28"/>
      <c r="AA60" s="29" t="s">
        <v>474</v>
      </c>
      <c r="AB60" s="55">
        <v>1076</v>
      </c>
      <c r="AC60" s="55">
        <v>60161</v>
      </c>
      <c r="AD60" s="55">
        <f t="shared" si="3"/>
        <v>0</v>
      </c>
      <c r="AE60" s="55">
        <f t="shared" si="4"/>
        <v>9.080358454532099E-4</v>
      </c>
      <c r="AF60" s="56"/>
      <c r="AG60" s="57">
        <v>61263</v>
      </c>
      <c r="AH60" s="57">
        <f t="shared" si="5"/>
        <v>9.0803584545321001E-4</v>
      </c>
      <c r="AI60" s="44"/>
      <c r="AJ60" s="32" t="s">
        <v>541</v>
      </c>
      <c r="AK60" s="24" t="s">
        <v>467</v>
      </c>
    </row>
    <row r="61" spans="1:37" s="12" customFormat="1" ht="39" customHeight="1" x14ac:dyDescent="0.25">
      <c r="A61" s="22">
        <v>51</v>
      </c>
      <c r="B61" s="22" t="s">
        <v>39</v>
      </c>
      <c r="C61" s="22" t="s">
        <v>40</v>
      </c>
      <c r="D61" s="23" t="s">
        <v>156</v>
      </c>
      <c r="E61" s="22" t="s">
        <v>42</v>
      </c>
      <c r="F61" s="22" t="s">
        <v>157</v>
      </c>
      <c r="G61" s="22" t="s">
        <v>158</v>
      </c>
      <c r="H61" s="22" t="s">
        <v>45</v>
      </c>
      <c r="I61" s="22">
        <v>1.4159999999999999</v>
      </c>
      <c r="J61" s="22" t="s">
        <v>159</v>
      </c>
      <c r="K61" s="22"/>
      <c r="L61" s="22"/>
      <c r="M61" s="22">
        <v>31</v>
      </c>
      <c r="N61" s="22">
        <v>0</v>
      </c>
      <c r="O61" s="22">
        <v>0</v>
      </c>
      <c r="P61" s="22">
        <v>31</v>
      </c>
      <c r="Q61" s="22">
        <v>0</v>
      </c>
      <c r="R61" s="22">
        <v>0</v>
      </c>
      <c r="S61" s="22">
        <v>0</v>
      </c>
      <c r="T61" s="22">
        <v>31</v>
      </c>
      <c r="U61" s="22">
        <v>0</v>
      </c>
      <c r="V61" s="22">
        <f t="shared" si="7"/>
        <v>117.98599999999999</v>
      </c>
      <c r="W61" s="22"/>
      <c r="X61" s="28"/>
      <c r="Y61" s="28"/>
      <c r="Z61" s="28"/>
      <c r="AA61" s="29" t="s">
        <v>474</v>
      </c>
      <c r="AB61" s="55">
        <v>1076</v>
      </c>
      <c r="AC61" s="55">
        <v>60161</v>
      </c>
      <c r="AD61" s="55">
        <f t="shared" si="3"/>
        <v>0</v>
      </c>
      <c r="AE61" s="55">
        <f t="shared" si="4"/>
        <v>7.1651731061162535E-4</v>
      </c>
      <c r="AF61" s="56"/>
      <c r="AG61" s="57">
        <v>61263</v>
      </c>
      <c r="AH61" s="57">
        <f t="shared" si="5"/>
        <v>7.1651731061162514E-4</v>
      </c>
      <c r="AI61" s="44"/>
      <c r="AJ61" s="32" t="s">
        <v>485</v>
      </c>
      <c r="AK61" s="24" t="s">
        <v>467</v>
      </c>
    </row>
    <row r="62" spans="1:37" s="12" customFormat="1" ht="39" customHeight="1" x14ac:dyDescent="0.25">
      <c r="A62" s="22">
        <v>52</v>
      </c>
      <c r="B62" s="22" t="s">
        <v>39</v>
      </c>
      <c r="C62" s="22" t="s">
        <v>40</v>
      </c>
      <c r="D62" s="23" t="s">
        <v>51</v>
      </c>
      <c r="E62" s="22" t="s">
        <v>42</v>
      </c>
      <c r="F62" s="22" t="s">
        <v>310</v>
      </c>
      <c r="G62" s="22" t="s">
        <v>311</v>
      </c>
      <c r="H62" s="22" t="s">
        <v>45</v>
      </c>
      <c r="I62" s="22">
        <v>0.82</v>
      </c>
      <c r="J62" s="22" t="s">
        <v>312</v>
      </c>
      <c r="K62" s="22"/>
      <c r="L62" s="22"/>
      <c r="M62" s="22">
        <v>63</v>
      </c>
      <c r="N62" s="22">
        <v>0</v>
      </c>
      <c r="O62" s="22">
        <v>0</v>
      </c>
      <c r="P62" s="22">
        <v>63</v>
      </c>
      <c r="Q62" s="22">
        <v>0</v>
      </c>
      <c r="R62" s="22">
        <v>0</v>
      </c>
      <c r="S62" s="22">
        <v>0</v>
      </c>
      <c r="T62" s="22">
        <v>63</v>
      </c>
      <c r="U62" s="22">
        <v>0</v>
      </c>
      <c r="V62" s="22">
        <f t="shared" si="7"/>
        <v>239.77800000000002</v>
      </c>
      <c r="W62" s="22"/>
      <c r="X62" s="28"/>
      <c r="Y62" s="28"/>
      <c r="Z62" s="28"/>
      <c r="AA62" s="29" t="s">
        <v>474</v>
      </c>
      <c r="AB62" s="55">
        <v>1076</v>
      </c>
      <c r="AC62" s="55">
        <v>60161</v>
      </c>
      <c r="AD62" s="55">
        <f t="shared" si="3"/>
        <v>0</v>
      </c>
      <c r="AE62" s="55">
        <f t="shared" si="4"/>
        <v>8.4324959600411338E-4</v>
      </c>
      <c r="AF62" s="56"/>
      <c r="AG62" s="57">
        <v>61263</v>
      </c>
      <c r="AH62" s="57">
        <f t="shared" si="5"/>
        <v>8.4324959600411338E-4</v>
      </c>
      <c r="AI62" s="44"/>
      <c r="AJ62" s="32" t="s">
        <v>542</v>
      </c>
      <c r="AK62" s="24" t="s">
        <v>467</v>
      </c>
    </row>
    <row r="63" spans="1:37" s="12" customFormat="1" ht="39" customHeight="1" x14ac:dyDescent="0.25">
      <c r="A63" s="22">
        <v>53</v>
      </c>
      <c r="B63" s="22" t="s">
        <v>39</v>
      </c>
      <c r="C63" s="22" t="s">
        <v>40</v>
      </c>
      <c r="D63" s="23" t="s">
        <v>152</v>
      </c>
      <c r="E63" s="22" t="s">
        <v>42</v>
      </c>
      <c r="F63" s="22" t="s">
        <v>347</v>
      </c>
      <c r="G63" s="22" t="s">
        <v>348</v>
      </c>
      <c r="H63" s="22" t="s">
        <v>45</v>
      </c>
      <c r="I63" s="22">
        <v>1.133</v>
      </c>
      <c r="J63" s="22" t="s">
        <v>155</v>
      </c>
      <c r="K63" s="22"/>
      <c r="L63" s="22"/>
      <c r="M63" s="22">
        <v>24</v>
      </c>
      <c r="N63" s="22">
        <v>0</v>
      </c>
      <c r="O63" s="22">
        <v>0</v>
      </c>
      <c r="P63" s="22">
        <v>24</v>
      </c>
      <c r="Q63" s="22">
        <v>0</v>
      </c>
      <c r="R63" s="22">
        <v>0</v>
      </c>
      <c r="S63" s="22">
        <v>0</v>
      </c>
      <c r="T63" s="22">
        <v>24</v>
      </c>
      <c r="U63" s="22">
        <v>0</v>
      </c>
      <c r="V63" s="22">
        <v>45.671999999999997</v>
      </c>
      <c r="W63" s="22"/>
      <c r="X63" s="28"/>
      <c r="Y63" s="28"/>
      <c r="Z63" s="28"/>
      <c r="AA63" s="29" t="s">
        <v>474</v>
      </c>
      <c r="AB63" s="55">
        <v>1076</v>
      </c>
      <c r="AC63" s="55">
        <v>60161</v>
      </c>
      <c r="AD63" s="55">
        <f t="shared" si="3"/>
        <v>0</v>
      </c>
      <c r="AE63" s="55">
        <f t="shared" si="4"/>
        <v>4.4385681406395379E-4</v>
      </c>
      <c r="AF63" s="56"/>
      <c r="AG63" s="57">
        <v>61263</v>
      </c>
      <c r="AH63" s="57">
        <f t="shared" si="5"/>
        <v>4.4385681406395374E-4</v>
      </c>
      <c r="AI63" s="44"/>
      <c r="AJ63" s="32" t="s">
        <v>475</v>
      </c>
      <c r="AK63" s="24" t="s">
        <v>467</v>
      </c>
    </row>
    <row r="64" spans="1:37" s="12" customFormat="1" ht="39" customHeight="1" x14ac:dyDescent="0.25">
      <c r="A64" s="22">
        <v>54</v>
      </c>
      <c r="B64" s="22" t="s">
        <v>39</v>
      </c>
      <c r="C64" s="22" t="s">
        <v>40</v>
      </c>
      <c r="D64" s="23" t="s">
        <v>374</v>
      </c>
      <c r="E64" s="22" t="s">
        <v>42</v>
      </c>
      <c r="F64" s="22" t="s">
        <v>375</v>
      </c>
      <c r="G64" s="22" t="s">
        <v>376</v>
      </c>
      <c r="H64" s="22" t="s">
        <v>45</v>
      </c>
      <c r="I64" s="22">
        <v>1.72</v>
      </c>
      <c r="J64" s="22" t="s">
        <v>40</v>
      </c>
      <c r="K64" s="22"/>
      <c r="L64" s="22"/>
      <c r="M64" s="22">
        <v>76</v>
      </c>
      <c r="N64" s="22">
        <v>0</v>
      </c>
      <c r="O64" s="22">
        <v>0</v>
      </c>
      <c r="P64" s="22">
        <v>76</v>
      </c>
      <c r="Q64" s="22">
        <v>0</v>
      </c>
      <c r="R64" s="22">
        <v>0</v>
      </c>
      <c r="S64" s="22">
        <v>0</v>
      </c>
      <c r="T64" s="22">
        <v>76</v>
      </c>
      <c r="U64" s="22">
        <v>0</v>
      </c>
      <c r="V64" s="22">
        <v>250</v>
      </c>
      <c r="W64" s="22"/>
      <c r="X64" s="28"/>
      <c r="Y64" s="28"/>
      <c r="Z64" s="28"/>
      <c r="AA64" s="29">
        <v>1</v>
      </c>
      <c r="AB64" s="55">
        <v>1076</v>
      </c>
      <c r="AC64" s="55">
        <v>60161</v>
      </c>
      <c r="AD64" s="55">
        <f t="shared" si="3"/>
        <v>0</v>
      </c>
      <c r="AE64" s="55">
        <f t="shared" si="4"/>
        <v>2.1337512038261267E-3</v>
      </c>
      <c r="AF64" s="56"/>
      <c r="AG64" s="57">
        <v>61263</v>
      </c>
      <c r="AH64" s="57">
        <f t="shared" si="5"/>
        <v>2.1337512038261267E-3</v>
      </c>
      <c r="AI64" s="44"/>
      <c r="AJ64" s="32" t="s">
        <v>499</v>
      </c>
      <c r="AK64" s="24" t="s">
        <v>467</v>
      </c>
    </row>
    <row r="65" spans="1:37" s="12" customFormat="1" ht="48.75" customHeight="1" x14ac:dyDescent="0.25">
      <c r="A65" s="22">
        <v>55</v>
      </c>
      <c r="B65" s="22" t="s">
        <v>39</v>
      </c>
      <c r="C65" s="22" t="s">
        <v>55</v>
      </c>
      <c r="D65" s="23" t="s">
        <v>402</v>
      </c>
      <c r="E65" s="22" t="s">
        <v>42</v>
      </c>
      <c r="F65" s="22" t="s">
        <v>403</v>
      </c>
      <c r="G65" s="22" t="s">
        <v>404</v>
      </c>
      <c r="H65" s="22" t="s">
        <v>45</v>
      </c>
      <c r="I65" s="22">
        <v>0.93</v>
      </c>
      <c r="J65" s="22" t="s">
        <v>405</v>
      </c>
      <c r="K65" s="22"/>
      <c r="L65" s="22"/>
      <c r="M65" s="22">
        <v>156</v>
      </c>
      <c r="N65" s="22">
        <v>0</v>
      </c>
      <c r="O65" s="22">
        <v>0</v>
      </c>
      <c r="P65" s="22">
        <v>152</v>
      </c>
      <c r="Q65" s="22">
        <v>0</v>
      </c>
      <c r="R65" s="22">
        <v>0</v>
      </c>
      <c r="S65" s="22">
        <v>0</v>
      </c>
      <c r="T65" s="22">
        <v>152</v>
      </c>
      <c r="U65" s="22">
        <v>4</v>
      </c>
      <c r="V65" s="22">
        <v>500</v>
      </c>
      <c r="W65" s="22"/>
      <c r="X65" s="28"/>
      <c r="Y65" s="28" t="s">
        <v>468</v>
      </c>
      <c r="Z65" s="28" t="s">
        <v>469</v>
      </c>
      <c r="AA65" s="29">
        <v>0</v>
      </c>
      <c r="AB65" s="55">
        <v>1076</v>
      </c>
      <c r="AC65" s="55">
        <v>60161</v>
      </c>
      <c r="AD65" s="55">
        <f t="shared" si="3"/>
        <v>0</v>
      </c>
      <c r="AE65" s="55">
        <f t="shared" si="4"/>
        <v>0</v>
      </c>
      <c r="AF65" s="56"/>
      <c r="AG65" s="57">
        <v>61263</v>
      </c>
      <c r="AH65" s="57">
        <f t="shared" si="5"/>
        <v>0</v>
      </c>
      <c r="AI65" s="44"/>
      <c r="AJ65" s="32" t="s">
        <v>470</v>
      </c>
      <c r="AK65" s="24" t="s">
        <v>467</v>
      </c>
    </row>
    <row r="66" spans="1:37" s="12" customFormat="1" ht="39" customHeight="1" x14ac:dyDescent="0.25">
      <c r="A66" s="22">
        <v>56</v>
      </c>
      <c r="B66" s="22" t="s">
        <v>39</v>
      </c>
      <c r="C66" s="22" t="s">
        <v>40</v>
      </c>
      <c r="D66" s="23" t="s">
        <v>406</v>
      </c>
      <c r="E66" s="22" t="s">
        <v>42</v>
      </c>
      <c r="F66" s="22" t="s">
        <v>407</v>
      </c>
      <c r="G66" s="22" t="s">
        <v>408</v>
      </c>
      <c r="H66" s="22" t="s">
        <v>45</v>
      </c>
      <c r="I66" s="22">
        <v>0.48</v>
      </c>
      <c r="J66" s="22" t="s">
        <v>40</v>
      </c>
      <c r="K66" s="22"/>
      <c r="L66" s="22"/>
      <c r="M66" s="22">
        <v>95</v>
      </c>
      <c r="N66" s="22">
        <v>0</v>
      </c>
      <c r="O66" s="22">
        <v>0</v>
      </c>
      <c r="P66" s="22">
        <v>95</v>
      </c>
      <c r="Q66" s="22">
        <v>0</v>
      </c>
      <c r="R66" s="22">
        <v>0</v>
      </c>
      <c r="S66" s="22">
        <v>0</v>
      </c>
      <c r="T66" s="22">
        <v>95</v>
      </c>
      <c r="U66" s="22">
        <v>0</v>
      </c>
      <c r="V66" s="22">
        <v>250</v>
      </c>
      <c r="W66" s="22"/>
      <c r="X66" s="28"/>
      <c r="Y66" s="28"/>
      <c r="Z66" s="28"/>
      <c r="AA66" s="29">
        <v>1</v>
      </c>
      <c r="AB66" s="55">
        <v>1076</v>
      </c>
      <c r="AC66" s="55">
        <v>60161</v>
      </c>
      <c r="AD66" s="55">
        <f t="shared" si="3"/>
        <v>0</v>
      </c>
      <c r="AE66" s="55">
        <f t="shared" si="4"/>
        <v>7.4433181528818374E-4</v>
      </c>
      <c r="AF66" s="56"/>
      <c r="AG66" s="57">
        <v>61263</v>
      </c>
      <c r="AH66" s="57">
        <f t="shared" si="5"/>
        <v>7.4433181528818374E-4</v>
      </c>
      <c r="AI66" s="44"/>
      <c r="AJ66" s="32" t="s">
        <v>500</v>
      </c>
      <c r="AK66" s="24" t="s">
        <v>464</v>
      </c>
    </row>
    <row r="67" spans="1:37" s="12" customFormat="1" ht="84.75" customHeight="1" x14ac:dyDescent="0.25">
      <c r="A67" s="22">
        <v>57</v>
      </c>
      <c r="B67" s="22" t="s">
        <v>96</v>
      </c>
      <c r="C67" s="22" t="s">
        <v>55</v>
      </c>
      <c r="D67" s="23" t="s">
        <v>97</v>
      </c>
      <c r="E67" s="22" t="s">
        <v>61</v>
      </c>
      <c r="F67" s="22" t="s">
        <v>98</v>
      </c>
      <c r="G67" s="22" t="s">
        <v>99</v>
      </c>
      <c r="H67" s="22" t="s">
        <v>45</v>
      </c>
      <c r="I67" s="22">
        <v>0.05</v>
      </c>
      <c r="J67" s="22" t="s">
        <v>100</v>
      </c>
      <c r="K67" s="22">
        <v>0</v>
      </c>
      <c r="L67" s="22">
        <v>0</v>
      </c>
      <c r="M67" s="22">
        <v>31</v>
      </c>
      <c r="N67" s="22">
        <v>0</v>
      </c>
      <c r="O67" s="22">
        <v>0</v>
      </c>
      <c r="P67" s="22">
        <v>31</v>
      </c>
      <c r="Q67" s="22">
        <v>0</v>
      </c>
      <c r="R67" s="22">
        <v>0</v>
      </c>
      <c r="S67" s="22">
        <v>0</v>
      </c>
      <c r="T67" s="22">
        <v>31</v>
      </c>
      <c r="U67" s="22">
        <v>0</v>
      </c>
      <c r="V67" s="22">
        <v>75</v>
      </c>
      <c r="W67" s="22"/>
      <c r="X67" s="28"/>
      <c r="Y67" s="28"/>
      <c r="Z67" s="28"/>
      <c r="AA67" s="29">
        <v>1</v>
      </c>
      <c r="AB67" s="55">
        <v>1076</v>
      </c>
      <c r="AC67" s="55">
        <v>60161</v>
      </c>
      <c r="AD67" s="55">
        <f t="shared" si="3"/>
        <v>0</v>
      </c>
      <c r="AE67" s="55">
        <f t="shared" si="4"/>
        <v>2.5300752493348352E-5</v>
      </c>
      <c r="AF67" s="56"/>
      <c r="AG67" s="57">
        <v>61263</v>
      </c>
      <c r="AH67" s="57">
        <f t="shared" si="5"/>
        <v>2.5300752493348349E-5</v>
      </c>
      <c r="AI67" s="44"/>
      <c r="AJ67" s="32" t="s">
        <v>501</v>
      </c>
      <c r="AK67" s="24" t="s">
        <v>464</v>
      </c>
    </row>
    <row r="68" spans="1:37" s="12" customFormat="1" ht="39" customHeight="1" x14ac:dyDescent="0.25">
      <c r="A68" s="22">
        <v>58</v>
      </c>
      <c r="B68" s="22" t="s">
        <v>39</v>
      </c>
      <c r="C68" s="22" t="s">
        <v>101</v>
      </c>
      <c r="D68" s="23" t="s">
        <v>102</v>
      </c>
      <c r="E68" s="22" t="s">
        <v>61</v>
      </c>
      <c r="F68" s="22" t="s">
        <v>103</v>
      </c>
      <c r="G68" s="22" t="s">
        <v>104</v>
      </c>
      <c r="H68" s="22" t="s">
        <v>45</v>
      </c>
      <c r="I68" s="22">
        <v>0.216</v>
      </c>
      <c r="J68" s="22" t="s">
        <v>660</v>
      </c>
      <c r="K68" s="22"/>
      <c r="L68" s="22"/>
      <c r="M68" s="22">
        <v>111</v>
      </c>
      <c r="N68" s="22">
        <v>0</v>
      </c>
      <c r="O68" s="22">
        <v>0</v>
      </c>
      <c r="P68" s="22">
        <v>111</v>
      </c>
      <c r="Q68" s="22">
        <v>0</v>
      </c>
      <c r="R68" s="22">
        <v>0</v>
      </c>
      <c r="S68" s="22">
        <v>0</v>
      </c>
      <c r="T68" s="22">
        <v>111</v>
      </c>
      <c r="U68" s="22">
        <v>0</v>
      </c>
      <c r="V68" s="22">
        <v>60</v>
      </c>
      <c r="W68" s="22"/>
      <c r="X68" s="28"/>
      <c r="Y68" s="28" t="s">
        <v>468</v>
      </c>
      <c r="Z68" s="28" t="s">
        <v>469</v>
      </c>
      <c r="AA68" s="29">
        <v>0</v>
      </c>
      <c r="AB68" s="55">
        <v>1076</v>
      </c>
      <c r="AC68" s="55">
        <v>60161</v>
      </c>
      <c r="AD68" s="55">
        <f t="shared" si="3"/>
        <v>0</v>
      </c>
      <c r="AE68" s="55">
        <f t="shared" si="4"/>
        <v>0</v>
      </c>
      <c r="AF68" s="56"/>
      <c r="AG68" s="57">
        <v>61263</v>
      </c>
      <c r="AH68" s="57">
        <f t="shared" si="5"/>
        <v>0</v>
      </c>
      <c r="AI68" s="44"/>
      <c r="AJ68" s="32" t="s">
        <v>470</v>
      </c>
      <c r="AK68" s="24" t="s">
        <v>461</v>
      </c>
    </row>
    <row r="69" spans="1:37" s="12" customFormat="1" ht="39" customHeight="1" x14ac:dyDescent="0.25">
      <c r="A69" s="22">
        <v>59</v>
      </c>
      <c r="B69" s="22" t="s">
        <v>39</v>
      </c>
      <c r="C69" s="22" t="s">
        <v>40</v>
      </c>
      <c r="D69" s="23" t="s">
        <v>148</v>
      </c>
      <c r="E69" s="22" t="s">
        <v>42</v>
      </c>
      <c r="F69" s="22" t="s">
        <v>149</v>
      </c>
      <c r="G69" s="22" t="s">
        <v>150</v>
      </c>
      <c r="H69" s="22" t="s">
        <v>45</v>
      </c>
      <c r="I69" s="22">
        <v>2.23</v>
      </c>
      <c r="J69" s="22" t="s">
        <v>151</v>
      </c>
      <c r="K69" s="22"/>
      <c r="L69" s="22"/>
      <c r="M69" s="22">
        <v>32</v>
      </c>
      <c r="N69" s="22">
        <v>0</v>
      </c>
      <c r="O69" s="22">
        <v>0</v>
      </c>
      <c r="P69" s="22">
        <v>32</v>
      </c>
      <c r="Q69" s="22">
        <v>0</v>
      </c>
      <c r="R69" s="22">
        <v>0</v>
      </c>
      <c r="S69" s="22">
        <v>0</v>
      </c>
      <c r="T69" s="22">
        <v>32</v>
      </c>
      <c r="U69" s="22">
        <v>0</v>
      </c>
      <c r="V69" s="22">
        <f>T69*1.73*5*0.4</f>
        <v>110.72000000000001</v>
      </c>
      <c r="W69" s="22"/>
      <c r="X69" s="28"/>
      <c r="Y69" s="28"/>
      <c r="Z69" s="28"/>
      <c r="AA69" s="29" t="s">
        <v>474</v>
      </c>
      <c r="AB69" s="55">
        <v>1076</v>
      </c>
      <c r="AC69" s="55">
        <v>60161</v>
      </c>
      <c r="AD69" s="55">
        <f t="shared" si="3"/>
        <v>0</v>
      </c>
      <c r="AE69" s="55">
        <f t="shared" si="4"/>
        <v>1.1648139986615085E-3</v>
      </c>
      <c r="AF69" s="56"/>
      <c r="AG69" s="57">
        <v>61263</v>
      </c>
      <c r="AH69" s="57">
        <f t="shared" si="5"/>
        <v>1.1648139986615085E-3</v>
      </c>
      <c r="AI69" s="44"/>
      <c r="AJ69" s="32" t="s">
        <v>454</v>
      </c>
      <c r="AK69" s="24" t="s">
        <v>464</v>
      </c>
    </row>
    <row r="70" spans="1:37" s="12" customFormat="1" ht="39" customHeight="1" x14ac:dyDescent="0.25">
      <c r="A70" s="22">
        <v>60</v>
      </c>
      <c r="B70" s="22" t="s">
        <v>96</v>
      </c>
      <c r="C70" s="22" t="s">
        <v>55</v>
      </c>
      <c r="D70" s="23" t="s">
        <v>426</v>
      </c>
      <c r="E70" s="22" t="s">
        <v>61</v>
      </c>
      <c r="F70" s="22" t="s">
        <v>427</v>
      </c>
      <c r="G70" s="22" t="s">
        <v>543</v>
      </c>
      <c r="H70" s="22" t="s">
        <v>45</v>
      </c>
      <c r="I70" s="22">
        <v>4.0999999999999996</v>
      </c>
      <c r="J70" s="22" t="s">
        <v>661</v>
      </c>
      <c r="K70" s="22">
        <v>0</v>
      </c>
      <c r="L70" s="22">
        <v>0</v>
      </c>
      <c r="M70" s="22">
        <v>96</v>
      </c>
      <c r="N70" s="22">
        <v>0</v>
      </c>
      <c r="O70" s="22">
        <v>0</v>
      </c>
      <c r="P70" s="22">
        <v>96</v>
      </c>
      <c r="Q70" s="22">
        <v>0</v>
      </c>
      <c r="R70" s="22">
        <v>0</v>
      </c>
      <c r="S70" s="22">
        <v>0</v>
      </c>
      <c r="T70" s="22">
        <v>96</v>
      </c>
      <c r="U70" s="22">
        <v>1</v>
      </c>
      <c r="V70" s="22">
        <v>1003.227</v>
      </c>
      <c r="W70" s="22" t="s">
        <v>64</v>
      </c>
      <c r="X70" s="28"/>
      <c r="Y70" s="28" t="s">
        <v>468</v>
      </c>
      <c r="Z70" s="28" t="s">
        <v>469</v>
      </c>
      <c r="AA70" s="29">
        <v>0</v>
      </c>
      <c r="AB70" s="55">
        <v>1076</v>
      </c>
      <c r="AC70" s="55">
        <v>60161</v>
      </c>
      <c r="AD70" s="55">
        <f t="shared" si="3"/>
        <v>0</v>
      </c>
      <c r="AE70" s="55">
        <f t="shared" si="4"/>
        <v>0</v>
      </c>
      <c r="AF70" s="56"/>
      <c r="AG70" s="57">
        <v>61263</v>
      </c>
      <c r="AH70" s="57">
        <f t="shared" si="5"/>
        <v>0</v>
      </c>
      <c r="AI70" s="44"/>
      <c r="AJ70" s="32" t="s">
        <v>470</v>
      </c>
      <c r="AK70" s="24" t="s">
        <v>462</v>
      </c>
    </row>
    <row r="71" spans="1:37" s="12" customFormat="1" ht="39" customHeight="1" x14ac:dyDescent="0.25">
      <c r="A71" s="22">
        <v>61</v>
      </c>
      <c r="B71" s="22" t="s">
        <v>39</v>
      </c>
      <c r="C71" s="22" t="s">
        <v>40</v>
      </c>
      <c r="D71" s="23" t="s">
        <v>422</v>
      </c>
      <c r="E71" s="22" t="s">
        <v>42</v>
      </c>
      <c r="F71" s="22" t="s">
        <v>423</v>
      </c>
      <c r="G71" s="22" t="s">
        <v>424</v>
      </c>
      <c r="H71" s="22" t="s">
        <v>45</v>
      </c>
      <c r="I71" s="22">
        <v>0.66600000000000004</v>
      </c>
      <c r="J71" s="22" t="s">
        <v>425</v>
      </c>
      <c r="K71" s="22"/>
      <c r="L71" s="22"/>
      <c r="M71" s="22">
        <v>2</v>
      </c>
      <c r="N71" s="22">
        <v>0</v>
      </c>
      <c r="O71" s="22">
        <v>0</v>
      </c>
      <c r="P71" s="22">
        <v>2</v>
      </c>
      <c r="Q71" s="22">
        <v>0</v>
      </c>
      <c r="R71" s="22">
        <v>0</v>
      </c>
      <c r="S71" s="22">
        <v>0</v>
      </c>
      <c r="T71" s="22">
        <v>2</v>
      </c>
      <c r="U71" s="22">
        <v>0</v>
      </c>
      <c r="V71" s="22">
        <v>4.3819999999999997</v>
      </c>
      <c r="W71" s="22"/>
      <c r="X71" s="28"/>
      <c r="Y71" s="28"/>
      <c r="Z71" s="28"/>
      <c r="AA71" s="29" t="s">
        <v>474</v>
      </c>
      <c r="AB71" s="55">
        <v>1076</v>
      </c>
      <c r="AC71" s="55">
        <v>60161</v>
      </c>
      <c r="AD71" s="55">
        <f t="shared" si="3"/>
        <v>0</v>
      </c>
      <c r="AE71" s="55">
        <f t="shared" si="4"/>
        <v>2.1742324078154842E-5</v>
      </c>
      <c r="AF71" s="56"/>
      <c r="AG71" s="57">
        <v>61263</v>
      </c>
      <c r="AH71" s="57">
        <f t="shared" si="5"/>
        <v>2.1742324078154842E-5</v>
      </c>
      <c r="AI71" s="44"/>
      <c r="AJ71" s="32" t="s">
        <v>545</v>
      </c>
      <c r="AK71" s="24" t="s">
        <v>464</v>
      </c>
    </row>
    <row r="72" spans="1:37" s="12" customFormat="1" ht="39" customHeight="1" x14ac:dyDescent="0.25">
      <c r="A72" s="22">
        <v>62</v>
      </c>
      <c r="B72" s="22" t="s">
        <v>39</v>
      </c>
      <c r="C72" s="22" t="s">
        <v>55</v>
      </c>
      <c r="D72" s="23" t="s">
        <v>60</v>
      </c>
      <c r="E72" s="22" t="s">
        <v>61</v>
      </c>
      <c r="F72" s="22" t="s">
        <v>62</v>
      </c>
      <c r="G72" s="22" t="s">
        <v>544</v>
      </c>
      <c r="H72" s="22" t="s">
        <v>45</v>
      </c>
      <c r="I72" s="22">
        <v>7.07</v>
      </c>
      <c r="J72" s="22" t="s">
        <v>63</v>
      </c>
      <c r="K72" s="22"/>
      <c r="L72" s="22"/>
      <c r="M72" s="22">
        <v>221</v>
      </c>
      <c r="N72" s="22">
        <v>0</v>
      </c>
      <c r="O72" s="22">
        <v>0</v>
      </c>
      <c r="P72" s="22">
        <v>220</v>
      </c>
      <c r="Q72" s="22">
        <v>0</v>
      </c>
      <c r="R72" s="22">
        <v>0</v>
      </c>
      <c r="S72" s="22">
        <v>220</v>
      </c>
      <c r="T72" s="22">
        <v>0</v>
      </c>
      <c r="U72" s="22">
        <v>1</v>
      </c>
      <c r="V72" s="22">
        <v>837</v>
      </c>
      <c r="W72" s="22" t="s">
        <v>64</v>
      </c>
      <c r="X72" s="28"/>
      <c r="Y72" s="28" t="s">
        <v>468</v>
      </c>
      <c r="Z72" s="28" t="s">
        <v>469</v>
      </c>
      <c r="AA72" s="29">
        <v>0</v>
      </c>
      <c r="AB72" s="55">
        <v>1076</v>
      </c>
      <c r="AC72" s="55">
        <v>60161</v>
      </c>
      <c r="AD72" s="55">
        <f t="shared" si="3"/>
        <v>0</v>
      </c>
      <c r="AE72" s="55">
        <f t="shared" si="4"/>
        <v>0</v>
      </c>
      <c r="AF72" s="56"/>
      <c r="AG72" s="57">
        <v>61263</v>
      </c>
      <c r="AH72" s="57">
        <f t="shared" si="5"/>
        <v>0</v>
      </c>
      <c r="AI72" s="44"/>
      <c r="AJ72" s="32" t="s">
        <v>470</v>
      </c>
      <c r="AK72" s="24" t="s">
        <v>482</v>
      </c>
    </row>
    <row r="73" spans="1:37" s="12" customFormat="1" ht="39" customHeight="1" x14ac:dyDescent="0.25">
      <c r="A73" s="22">
        <v>63</v>
      </c>
      <c r="B73" s="22" t="s">
        <v>39</v>
      </c>
      <c r="C73" s="22" t="s">
        <v>106</v>
      </c>
      <c r="D73" s="23" t="s">
        <v>107</v>
      </c>
      <c r="E73" s="22" t="s">
        <v>61</v>
      </c>
      <c r="F73" s="22" t="s">
        <v>108</v>
      </c>
      <c r="G73" s="22" t="s">
        <v>109</v>
      </c>
      <c r="H73" s="22" t="s">
        <v>45</v>
      </c>
      <c r="I73" s="22">
        <v>3.05</v>
      </c>
      <c r="J73" s="22" t="s">
        <v>110</v>
      </c>
      <c r="K73" s="22"/>
      <c r="L73" s="22"/>
      <c r="M73" s="22">
        <v>175</v>
      </c>
      <c r="N73" s="22">
        <v>0</v>
      </c>
      <c r="O73" s="22">
        <v>0</v>
      </c>
      <c r="P73" s="22">
        <v>172</v>
      </c>
      <c r="Q73" s="22">
        <v>0</v>
      </c>
      <c r="R73" s="22">
        <v>0</v>
      </c>
      <c r="S73" s="22">
        <v>0</v>
      </c>
      <c r="T73" s="22">
        <v>172</v>
      </c>
      <c r="U73" s="22">
        <v>3</v>
      </c>
      <c r="V73" s="22">
        <v>560</v>
      </c>
      <c r="W73" s="22"/>
      <c r="X73" s="28"/>
      <c r="Y73" s="28"/>
      <c r="Z73" s="28"/>
      <c r="AA73" s="29" t="s">
        <v>474</v>
      </c>
      <c r="AB73" s="55">
        <v>1076</v>
      </c>
      <c r="AC73" s="55">
        <v>60161</v>
      </c>
      <c r="AD73" s="55">
        <f t="shared" si="3"/>
        <v>0</v>
      </c>
      <c r="AE73" s="55">
        <f t="shared" si="4"/>
        <v>8.5630804890390617E-3</v>
      </c>
      <c r="AF73" s="56"/>
      <c r="AG73" s="57">
        <v>61263</v>
      </c>
      <c r="AH73" s="57">
        <f t="shared" si="5"/>
        <v>8.7124365440804392E-3</v>
      </c>
      <c r="AI73" s="44"/>
      <c r="AJ73" s="35" t="s">
        <v>502</v>
      </c>
      <c r="AK73" s="24" t="s">
        <v>464</v>
      </c>
    </row>
    <row r="74" spans="1:37" s="12" customFormat="1" ht="39" customHeight="1" x14ac:dyDescent="0.25">
      <c r="A74" s="22">
        <v>64</v>
      </c>
      <c r="B74" s="22" t="s">
        <v>39</v>
      </c>
      <c r="C74" s="22" t="s">
        <v>40</v>
      </c>
      <c r="D74" s="23" t="s">
        <v>111</v>
      </c>
      <c r="E74" s="22" t="s">
        <v>42</v>
      </c>
      <c r="F74" s="22" t="s">
        <v>112</v>
      </c>
      <c r="G74" s="22" t="s">
        <v>113</v>
      </c>
      <c r="H74" s="22" t="s">
        <v>45</v>
      </c>
      <c r="I74" s="22">
        <v>0.25</v>
      </c>
      <c r="J74" s="22" t="s">
        <v>114</v>
      </c>
      <c r="K74" s="22"/>
      <c r="L74" s="22"/>
      <c r="M74" s="22">
        <v>20</v>
      </c>
      <c r="N74" s="22">
        <v>0</v>
      </c>
      <c r="O74" s="22">
        <v>0</v>
      </c>
      <c r="P74" s="22">
        <v>20</v>
      </c>
      <c r="Q74" s="22">
        <v>0</v>
      </c>
      <c r="R74" s="22">
        <v>0</v>
      </c>
      <c r="S74" s="22">
        <v>0</v>
      </c>
      <c r="T74" s="22">
        <v>20</v>
      </c>
      <c r="U74" s="22">
        <v>0</v>
      </c>
      <c r="V74" s="22">
        <v>66</v>
      </c>
      <c r="W74" s="22"/>
      <c r="X74" s="28"/>
      <c r="Y74" s="28"/>
      <c r="Z74" s="28"/>
      <c r="AA74" s="29" t="s">
        <v>474</v>
      </c>
      <c r="AB74" s="55">
        <v>1076</v>
      </c>
      <c r="AC74" s="55">
        <v>60161</v>
      </c>
      <c r="AD74" s="55">
        <f t="shared" si="3"/>
        <v>0</v>
      </c>
      <c r="AE74" s="55">
        <f t="shared" si="4"/>
        <v>8.1615330623704355E-5</v>
      </c>
      <c r="AF74" s="56"/>
      <c r="AG74" s="57">
        <v>61263</v>
      </c>
      <c r="AH74" s="57">
        <f t="shared" si="5"/>
        <v>8.1615330623704355E-5</v>
      </c>
      <c r="AI74" s="44"/>
      <c r="AJ74" s="35" t="s">
        <v>504</v>
      </c>
      <c r="AK74" s="24" t="s">
        <v>503</v>
      </c>
    </row>
    <row r="75" spans="1:37" s="12" customFormat="1" ht="39" customHeight="1" x14ac:dyDescent="0.25">
      <c r="A75" s="22">
        <v>65</v>
      </c>
      <c r="B75" s="22" t="s">
        <v>39</v>
      </c>
      <c r="C75" s="22" t="s">
        <v>55</v>
      </c>
      <c r="D75" s="23" t="s">
        <v>119</v>
      </c>
      <c r="E75" s="22" t="s">
        <v>61</v>
      </c>
      <c r="F75" s="22" t="s">
        <v>120</v>
      </c>
      <c r="G75" s="22" t="s">
        <v>121</v>
      </c>
      <c r="H75" s="22" t="s">
        <v>45</v>
      </c>
      <c r="I75" s="22">
        <v>3.77</v>
      </c>
      <c r="J75" s="22" t="s">
        <v>122</v>
      </c>
      <c r="K75" s="22"/>
      <c r="L75" s="22"/>
      <c r="M75" s="22">
        <v>1</v>
      </c>
      <c r="N75" s="22">
        <v>0</v>
      </c>
      <c r="O75" s="22">
        <v>0</v>
      </c>
      <c r="P75" s="22">
        <v>1</v>
      </c>
      <c r="Q75" s="22">
        <v>0</v>
      </c>
      <c r="R75" s="22">
        <v>0</v>
      </c>
      <c r="S75" s="22">
        <v>0</v>
      </c>
      <c r="T75" s="22">
        <v>1</v>
      </c>
      <c r="U75" s="22">
        <v>0</v>
      </c>
      <c r="V75" s="22">
        <v>100</v>
      </c>
      <c r="W75" s="22"/>
      <c r="X75" s="28"/>
      <c r="Y75" s="28"/>
      <c r="Z75" s="28"/>
      <c r="AA75" s="29" t="s">
        <v>474</v>
      </c>
      <c r="AB75" s="55">
        <v>1076</v>
      </c>
      <c r="AC75" s="55">
        <v>60161</v>
      </c>
      <c r="AD75" s="55">
        <f t="shared" si="3"/>
        <v>0</v>
      </c>
      <c r="AE75" s="55">
        <f t="shared" si="4"/>
        <v>6.1537959290273089E-5</v>
      </c>
      <c r="AF75" s="56"/>
      <c r="AG75" s="57">
        <v>61263</v>
      </c>
      <c r="AH75" s="57">
        <f t="shared" si="5"/>
        <v>6.1537959290273089E-5</v>
      </c>
      <c r="AI75" s="44"/>
      <c r="AJ75" s="32" t="s">
        <v>535</v>
      </c>
      <c r="AK75" s="24" t="s">
        <v>508</v>
      </c>
    </row>
    <row r="76" spans="1:37" s="12" customFormat="1" ht="39" customHeight="1" x14ac:dyDescent="0.25">
      <c r="A76" s="22">
        <v>66</v>
      </c>
      <c r="B76" s="22" t="s">
        <v>39</v>
      </c>
      <c r="C76" s="22" t="s">
        <v>55</v>
      </c>
      <c r="D76" s="23" t="s">
        <v>119</v>
      </c>
      <c r="E76" s="22" t="s">
        <v>61</v>
      </c>
      <c r="F76" s="22" t="s">
        <v>120</v>
      </c>
      <c r="G76" s="22" t="s">
        <v>123</v>
      </c>
      <c r="H76" s="22" t="s">
        <v>45</v>
      </c>
      <c r="I76" s="22">
        <v>0.1</v>
      </c>
      <c r="J76" s="22" t="s">
        <v>124</v>
      </c>
      <c r="K76" s="22"/>
      <c r="L76" s="22"/>
      <c r="M76" s="22">
        <v>319</v>
      </c>
      <c r="N76" s="22">
        <v>0</v>
      </c>
      <c r="O76" s="22">
        <v>0</v>
      </c>
      <c r="P76" s="22">
        <v>319</v>
      </c>
      <c r="Q76" s="22">
        <v>0</v>
      </c>
      <c r="R76" s="22">
        <v>0</v>
      </c>
      <c r="S76" s="22">
        <v>0</v>
      </c>
      <c r="T76" s="22">
        <v>319</v>
      </c>
      <c r="U76" s="22">
        <v>0</v>
      </c>
      <c r="V76" s="22">
        <v>800</v>
      </c>
      <c r="W76" s="22"/>
      <c r="X76" s="28"/>
      <c r="Y76" s="28"/>
      <c r="Z76" s="28"/>
      <c r="AA76" s="29" t="s">
        <v>474</v>
      </c>
      <c r="AB76" s="55">
        <v>1076</v>
      </c>
      <c r="AC76" s="55">
        <v>60161</v>
      </c>
      <c r="AD76" s="55">
        <f t="shared" ref="AD76:AD114" si="8">(I76*S76)*AA76/AB76</f>
        <v>0</v>
      </c>
      <c r="AE76" s="55">
        <f t="shared" ref="AE76:AE114" si="9">(I76*T76)*AA76/AG76</f>
        <v>5.2070580937923388E-4</v>
      </c>
      <c r="AF76" s="56"/>
      <c r="AG76" s="57">
        <v>61263</v>
      </c>
      <c r="AH76" s="57">
        <f t="shared" ref="AH76:AH114" si="10">M76*AA76/AG76*I76</f>
        <v>5.2070580937923388E-4</v>
      </c>
      <c r="AI76" s="44"/>
      <c r="AJ76" s="32" t="s">
        <v>470</v>
      </c>
      <c r="AK76" s="24" t="s">
        <v>508</v>
      </c>
    </row>
    <row r="77" spans="1:37" s="12" customFormat="1" ht="39" customHeight="1" x14ac:dyDescent="0.25">
      <c r="A77" s="22">
        <v>67</v>
      </c>
      <c r="B77" s="22" t="s">
        <v>39</v>
      </c>
      <c r="C77" s="22" t="s">
        <v>55</v>
      </c>
      <c r="D77" s="23" t="s">
        <v>134</v>
      </c>
      <c r="E77" s="22" t="s">
        <v>61</v>
      </c>
      <c r="F77" s="22" t="s">
        <v>135</v>
      </c>
      <c r="G77" s="22" t="s">
        <v>136</v>
      </c>
      <c r="H77" s="22" t="s">
        <v>45</v>
      </c>
      <c r="I77" s="22">
        <v>1.07</v>
      </c>
      <c r="J77" s="22" t="s">
        <v>137</v>
      </c>
      <c r="K77" s="22"/>
      <c r="L77" s="22"/>
      <c r="M77" s="22">
        <v>12</v>
      </c>
      <c r="N77" s="22">
        <v>0</v>
      </c>
      <c r="O77" s="22">
        <v>0</v>
      </c>
      <c r="P77" s="22">
        <v>12</v>
      </c>
      <c r="Q77" s="22">
        <v>0</v>
      </c>
      <c r="R77" s="22">
        <v>0</v>
      </c>
      <c r="S77" s="22">
        <v>0</v>
      </c>
      <c r="T77" s="22">
        <v>12</v>
      </c>
      <c r="U77" s="22">
        <v>0</v>
      </c>
      <c r="V77" s="22">
        <v>100</v>
      </c>
      <c r="W77" s="22"/>
      <c r="X77" s="28"/>
      <c r="Y77" s="28" t="s">
        <v>468</v>
      </c>
      <c r="Z77" s="28" t="s">
        <v>469</v>
      </c>
      <c r="AA77" s="29">
        <v>0</v>
      </c>
      <c r="AB77" s="55">
        <v>1076</v>
      </c>
      <c r="AC77" s="55">
        <v>60161</v>
      </c>
      <c r="AD77" s="55">
        <f t="shared" si="8"/>
        <v>0</v>
      </c>
      <c r="AE77" s="55">
        <f t="shared" si="9"/>
        <v>0</v>
      </c>
      <c r="AF77" s="56"/>
      <c r="AG77" s="57">
        <v>61263</v>
      </c>
      <c r="AH77" s="57">
        <f t="shared" si="10"/>
        <v>0</v>
      </c>
      <c r="AI77" s="44"/>
      <c r="AJ77" s="32" t="s">
        <v>505</v>
      </c>
      <c r="AK77" s="24" t="s">
        <v>508</v>
      </c>
    </row>
    <row r="78" spans="1:37" s="12" customFormat="1" ht="39" customHeight="1" x14ac:dyDescent="0.25">
      <c r="A78" s="22">
        <v>68</v>
      </c>
      <c r="B78" s="22" t="s">
        <v>39</v>
      </c>
      <c r="C78" s="22" t="s">
        <v>55</v>
      </c>
      <c r="D78" s="23" t="s">
        <v>134</v>
      </c>
      <c r="E78" s="22" t="s">
        <v>61</v>
      </c>
      <c r="F78" s="22" t="s">
        <v>138</v>
      </c>
      <c r="G78" s="22" t="s">
        <v>139</v>
      </c>
      <c r="H78" s="22" t="s">
        <v>45</v>
      </c>
      <c r="I78" s="22">
        <v>0.1</v>
      </c>
      <c r="J78" s="22" t="s">
        <v>137</v>
      </c>
      <c r="K78" s="22"/>
      <c r="L78" s="22"/>
      <c r="M78" s="22">
        <v>12</v>
      </c>
      <c r="N78" s="22">
        <v>0</v>
      </c>
      <c r="O78" s="22">
        <v>0</v>
      </c>
      <c r="P78" s="22">
        <v>12</v>
      </c>
      <c r="Q78" s="22">
        <v>0</v>
      </c>
      <c r="R78" s="22">
        <v>0</v>
      </c>
      <c r="S78" s="22">
        <v>0</v>
      </c>
      <c r="T78" s="22">
        <v>12</v>
      </c>
      <c r="U78" s="22">
        <v>0</v>
      </c>
      <c r="V78" s="22">
        <v>100</v>
      </c>
      <c r="W78" s="22"/>
      <c r="X78" s="28"/>
      <c r="Y78" s="28" t="s">
        <v>468</v>
      </c>
      <c r="Z78" s="28" t="s">
        <v>469</v>
      </c>
      <c r="AA78" s="29">
        <v>0</v>
      </c>
      <c r="AB78" s="55">
        <v>1076</v>
      </c>
      <c r="AC78" s="55">
        <v>60161</v>
      </c>
      <c r="AD78" s="55">
        <f t="shared" si="8"/>
        <v>0</v>
      </c>
      <c r="AE78" s="55">
        <f t="shared" si="9"/>
        <v>0</v>
      </c>
      <c r="AF78" s="56"/>
      <c r="AG78" s="57">
        <v>61263</v>
      </c>
      <c r="AH78" s="57">
        <f t="shared" si="10"/>
        <v>0</v>
      </c>
      <c r="AI78" s="44"/>
      <c r="AJ78" s="32" t="s">
        <v>470</v>
      </c>
      <c r="AK78" s="24" t="s">
        <v>508</v>
      </c>
    </row>
    <row r="79" spans="1:37" s="12" customFormat="1" ht="39" customHeight="1" x14ac:dyDescent="0.25">
      <c r="A79" s="22">
        <v>69</v>
      </c>
      <c r="B79" s="22" t="s">
        <v>39</v>
      </c>
      <c r="C79" s="22" t="s">
        <v>40</v>
      </c>
      <c r="D79" s="23" t="s">
        <v>140</v>
      </c>
      <c r="E79" s="22" t="s">
        <v>42</v>
      </c>
      <c r="F79" s="22" t="s">
        <v>141</v>
      </c>
      <c r="G79" s="22" t="s">
        <v>506</v>
      </c>
      <c r="H79" s="22" t="s">
        <v>45</v>
      </c>
      <c r="I79" s="22">
        <v>16.55</v>
      </c>
      <c r="J79" s="22" t="s">
        <v>142</v>
      </c>
      <c r="K79" s="22"/>
      <c r="L79" s="22"/>
      <c r="M79" s="22">
        <v>60</v>
      </c>
      <c r="N79" s="22">
        <v>0</v>
      </c>
      <c r="O79" s="22">
        <v>0</v>
      </c>
      <c r="P79" s="22">
        <v>60</v>
      </c>
      <c r="Q79" s="22">
        <v>0</v>
      </c>
      <c r="R79" s="22">
        <v>0</v>
      </c>
      <c r="S79" s="22">
        <v>0</v>
      </c>
      <c r="T79" s="22">
        <v>60</v>
      </c>
      <c r="U79" s="22">
        <v>0</v>
      </c>
      <c r="V79" s="22">
        <v>198</v>
      </c>
      <c r="W79" s="22"/>
      <c r="X79" s="28"/>
      <c r="Y79" s="28" t="s">
        <v>468</v>
      </c>
      <c r="Z79" s="28" t="s">
        <v>469</v>
      </c>
      <c r="AA79" s="29">
        <v>0</v>
      </c>
      <c r="AB79" s="55">
        <v>1076</v>
      </c>
      <c r="AC79" s="55">
        <v>60161</v>
      </c>
      <c r="AD79" s="55">
        <f t="shared" si="8"/>
        <v>0</v>
      </c>
      <c r="AE79" s="55">
        <f t="shared" si="9"/>
        <v>0</v>
      </c>
      <c r="AF79" s="56"/>
      <c r="AG79" s="57">
        <v>61263</v>
      </c>
      <c r="AH79" s="57">
        <f t="shared" si="10"/>
        <v>0</v>
      </c>
      <c r="AI79" s="44"/>
      <c r="AJ79" s="32" t="s">
        <v>470</v>
      </c>
      <c r="AK79" s="24" t="s">
        <v>461</v>
      </c>
    </row>
    <row r="80" spans="1:37" s="12" customFormat="1" ht="39" customHeight="1" x14ac:dyDescent="0.25">
      <c r="A80" s="22">
        <v>70</v>
      </c>
      <c r="B80" s="22" t="s">
        <v>39</v>
      </c>
      <c r="C80" s="22" t="s">
        <v>40</v>
      </c>
      <c r="D80" s="23" t="s">
        <v>168</v>
      </c>
      <c r="E80" s="22" t="s">
        <v>42</v>
      </c>
      <c r="F80" s="22" t="s">
        <v>169</v>
      </c>
      <c r="G80" s="22" t="s">
        <v>170</v>
      </c>
      <c r="H80" s="22" t="s">
        <v>45</v>
      </c>
      <c r="I80" s="22">
        <v>0.88</v>
      </c>
      <c r="J80" s="22" t="s">
        <v>171</v>
      </c>
      <c r="K80" s="22"/>
      <c r="L80" s="22"/>
      <c r="M80" s="22">
        <v>44</v>
      </c>
      <c r="N80" s="22">
        <v>0</v>
      </c>
      <c r="O80" s="22">
        <v>0</v>
      </c>
      <c r="P80" s="22">
        <v>44</v>
      </c>
      <c r="Q80" s="22">
        <v>0</v>
      </c>
      <c r="R80" s="22">
        <v>0</v>
      </c>
      <c r="S80" s="22">
        <v>0</v>
      </c>
      <c r="T80" s="22">
        <v>44</v>
      </c>
      <c r="U80" s="22">
        <v>0</v>
      </c>
      <c r="V80" s="22">
        <v>182.68</v>
      </c>
      <c r="W80" s="22"/>
      <c r="X80" s="28"/>
      <c r="Y80" s="28"/>
      <c r="Z80" s="28"/>
      <c r="AA80" s="29" t="s">
        <v>474</v>
      </c>
      <c r="AB80" s="55">
        <v>1076</v>
      </c>
      <c r="AC80" s="55">
        <v>60161</v>
      </c>
      <c r="AD80" s="55">
        <f t="shared" si="8"/>
        <v>0</v>
      </c>
      <c r="AE80" s="55">
        <f t="shared" si="9"/>
        <v>6.3202912034996653E-4</v>
      </c>
      <c r="AF80" s="56"/>
      <c r="AG80" s="57">
        <v>61263</v>
      </c>
      <c r="AH80" s="57">
        <f t="shared" si="10"/>
        <v>6.3202912034996653E-4</v>
      </c>
      <c r="AI80" s="44"/>
      <c r="AJ80" s="32" t="s">
        <v>546</v>
      </c>
      <c r="AK80" s="24" t="s">
        <v>461</v>
      </c>
    </row>
    <row r="81" spans="1:37" s="12" customFormat="1" ht="39" customHeight="1" x14ac:dyDescent="0.25">
      <c r="A81" s="22">
        <v>71</v>
      </c>
      <c r="B81" s="22" t="s">
        <v>39</v>
      </c>
      <c r="C81" s="22" t="s">
        <v>55</v>
      </c>
      <c r="D81" s="23" t="s">
        <v>219</v>
      </c>
      <c r="E81" s="22" t="s">
        <v>61</v>
      </c>
      <c r="F81" s="22" t="s">
        <v>220</v>
      </c>
      <c r="G81" s="22" t="s">
        <v>221</v>
      </c>
      <c r="H81" s="22" t="s">
        <v>45</v>
      </c>
      <c r="I81" s="22">
        <v>0.73299999999999998</v>
      </c>
      <c r="J81" s="22" t="s">
        <v>662</v>
      </c>
      <c r="K81" s="22">
        <v>0</v>
      </c>
      <c r="L81" s="22">
        <v>0</v>
      </c>
      <c r="M81" s="22">
        <v>339</v>
      </c>
      <c r="N81" s="22">
        <v>0</v>
      </c>
      <c r="O81" s="22">
        <v>0</v>
      </c>
      <c r="P81" s="22">
        <v>337</v>
      </c>
      <c r="Q81" s="22">
        <v>0</v>
      </c>
      <c r="R81" s="22">
        <v>0</v>
      </c>
      <c r="S81" s="22">
        <v>0</v>
      </c>
      <c r="T81" s="22">
        <v>337</v>
      </c>
      <c r="U81" s="22">
        <v>2</v>
      </c>
      <c r="V81" s="22">
        <v>2000</v>
      </c>
      <c r="W81" s="22"/>
      <c r="X81" s="28"/>
      <c r="Y81" s="28"/>
      <c r="Z81" s="28"/>
      <c r="AA81" s="29" t="s">
        <v>474</v>
      </c>
      <c r="AB81" s="55">
        <v>1076</v>
      </c>
      <c r="AC81" s="55">
        <v>60161</v>
      </c>
      <c r="AD81" s="55">
        <f t="shared" si="8"/>
        <v>0</v>
      </c>
      <c r="AE81" s="55">
        <f t="shared" si="9"/>
        <v>4.0321401171996146E-3</v>
      </c>
      <c r="AF81" s="56"/>
      <c r="AG81" s="57">
        <v>61263</v>
      </c>
      <c r="AH81" s="57">
        <f t="shared" si="10"/>
        <v>4.0560697321384851E-3</v>
      </c>
      <c r="AI81" s="44"/>
      <c r="AJ81" s="32" t="s">
        <v>507</v>
      </c>
      <c r="AK81" s="24" t="s">
        <v>464</v>
      </c>
    </row>
    <row r="82" spans="1:37" s="12" customFormat="1" ht="39" customHeight="1" x14ac:dyDescent="0.25">
      <c r="A82" s="22">
        <v>72</v>
      </c>
      <c r="B82" s="22" t="s">
        <v>39</v>
      </c>
      <c r="C82" s="22" t="s">
        <v>106</v>
      </c>
      <c r="D82" s="23" t="s">
        <v>295</v>
      </c>
      <c r="E82" s="22" t="s">
        <v>61</v>
      </c>
      <c r="F82" s="22" t="s">
        <v>296</v>
      </c>
      <c r="G82" s="22" t="s">
        <v>547</v>
      </c>
      <c r="H82" s="22" t="s">
        <v>45</v>
      </c>
      <c r="I82" s="22">
        <v>0.02</v>
      </c>
      <c r="J82" s="22" t="s">
        <v>297</v>
      </c>
      <c r="K82" s="22"/>
      <c r="L82" s="22"/>
      <c r="M82" s="22">
        <v>147</v>
      </c>
      <c r="N82" s="22">
        <v>0</v>
      </c>
      <c r="O82" s="22">
        <v>0</v>
      </c>
      <c r="P82" s="22">
        <v>143</v>
      </c>
      <c r="Q82" s="22">
        <v>0</v>
      </c>
      <c r="R82" s="22">
        <v>0</v>
      </c>
      <c r="S82" s="22">
        <v>0</v>
      </c>
      <c r="T82" s="22">
        <v>143</v>
      </c>
      <c r="U82" s="22">
        <v>4</v>
      </c>
      <c r="V82" s="22">
        <v>480</v>
      </c>
      <c r="W82" s="22"/>
      <c r="X82" s="28"/>
      <c r="Y82" s="28" t="s">
        <v>468</v>
      </c>
      <c r="Z82" s="28" t="s">
        <v>469</v>
      </c>
      <c r="AA82" s="29">
        <v>0</v>
      </c>
      <c r="AB82" s="55">
        <v>1076</v>
      </c>
      <c r="AC82" s="55">
        <v>60161</v>
      </c>
      <c r="AD82" s="55">
        <f t="shared" si="8"/>
        <v>0</v>
      </c>
      <c r="AE82" s="55">
        <f t="shared" si="9"/>
        <v>0</v>
      </c>
      <c r="AF82" s="56"/>
      <c r="AG82" s="57">
        <v>61263</v>
      </c>
      <c r="AH82" s="57">
        <f t="shared" si="10"/>
        <v>0</v>
      </c>
      <c r="AI82" s="44"/>
      <c r="AJ82" s="32" t="s">
        <v>470</v>
      </c>
      <c r="AK82" s="24" t="s">
        <v>467</v>
      </c>
    </row>
    <row r="83" spans="1:37" s="12" customFormat="1" ht="39" customHeight="1" x14ac:dyDescent="0.25">
      <c r="A83" s="22">
        <v>73</v>
      </c>
      <c r="B83" s="22" t="s">
        <v>96</v>
      </c>
      <c r="C83" s="22" t="s">
        <v>55</v>
      </c>
      <c r="D83" s="23" t="s">
        <v>313</v>
      </c>
      <c r="E83" s="22" t="s">
        <v>61</v>
      </c>
      <c r="F83" s="22" t="s">
        <v>314</v>
      </c>
      <c r="G83" s="22" t="s">
        <v>315</v>
      </c>
      <c r="H83" s="22" t="s">
        <v>45</v>
      </c>
      <c r="I83" s="22">
        <v>2.95</v>
      </c>
      <c r="J83" s="22" t="s">
        <v>316</v>
      </c>
      <c r="K83" s="22">
        <v>0</v>
      </c>
      <c r="L83" s="22">
        <v>0</v>
      </c>
      <c r="M83" s="22">
        <v>130</v>
      </c>
      <c r="N83" s="22">
        <v>0</v>
      </c>
      <c r="O83" s="22">
        <v>0</v>
      </c>
      <c r="P83" s="22">
        <v>130</v>
      </c>
      <c r="Q83" s="22">
        <v>0</v>
      </c>
      <c r="R83" s="22">
        <v>0</v>
      </c>
      <c r="S83" s="22">
        <v>0</v>
      </c>
      <c r="T83" s="22">
        <v>130</v>
      </c>
      <c r="U83" s="22">
        <v>0</v>
      </c>
      <c r="V83" s="22">
        <f>T83*5.5*1.73*0.4</f>
        <v>494.78000000000003</v>
      </c>
      <c r="W83" s="22"/>
      <c r="X83" s="28"/>
      <c r="Y83" s="28"/>
      <c r="Z83" s="28"/>
      <c r="AA83" s="29" t="s">
        <v>474</v>
      </c>
      <c r="AB83" s="55">
        <v>1076</v>
      </c>
      <c r="AC83" s="55">
        <v>60161</v>
      </c>
      <c r="AD83" s="55">
        <f t="shared" si="8"/>
        <v>0</v>
      </c>
      <c r="AE83" s="55">
        <f t="shared" si="9"/>
        <v>6.2598958588381244E-3</v>
      </c>
      <c r="AF83" s="56"/>
      <c r="AG83" s="57">
        <v>61263</v>
      </c>
      <c r="AH83" s="57">
        <f t="shared" si="10"/>
        <v>6.2598958588381244E-3</v>
      </c>
      <c r="AI83" s="44"/>
      <c r="AJ83" s="32" t="s">
        <v>513</v>
      </c>
      <c r="AK83" s="24" t="s">
        <v>467</v>
      </c>
    </row>
    <row r="84" spans="1:37" s="12" customFormat="1" ht="47.25" customHeight="1" x14ac:dyDescent="0.25">
      <c r="A84" s="22">
        <v>74</v>
      </c>
      <c r="B84" s="22" t="s">
        <v>39</v>
      </c>
      <c r="C84" s="22" t="s">
        <v>55</v>
      </c>
      <c r="D84" s="23" t="s">
        <v>317</v>
      </c>
      <c r="E84" s="22" t="s">
        <v>61</v>
      </c>
      <c r="F84" s="22" t="s">
        <v>318</v>
      </c>
      <c r="G84" s="22" t="s">
        <v>319</v>
      </c>
      <c r="H84" s="22" t="s">
        <v>45</v>
      </c>
      <c r="I84" s="22">
        <v>0.83299999999999996</v>
      </c>
      <c r="J84" s="22" t="s">
        <v>320</v>
      </c>
      <c r="K84" s="22"/>
      <c r="L84" s="22"/>
      <c r="M84" s="22">
        <v>130</v>
      </c>
      <c r="N84" s="22">
        <v>0</v>
      </c>
      <c r="O84" s="22">
        <v>0</v>
      </c>
      <c r="P84" s="22">
        <v>130</v>
      </c>
      <c r="Q84" s="22">
        <v>0</v>
      </c>
      <c r="R84" s="22">
        <v>0</v>
      </c>
      <c r="S84" s="22">
        <v>130</v>
      </c>
      <c r="T84" s="22">
        <v>0</v>
      </c>
      <c r="U84" s="22">
        <v>0</v>
      </c>
      <c r="V84" s="22">
        <v>847.7</v>
      </c>
      <c r="W84" s="22"/>
      <c r="X84" s="28"/>
      <c r="Y84" s="28" t="s">
        <v>468</v>
      </c>
      <c r="Z84" s="28" t="s">
        <v>469</v>
      </c>
      <c r="AA84" s="29">
        <v>0</v>
      </c>
      <c r="AB84" s="55">
        <v>1076</v>
      </c>
      <c r="AC84" s="55">
        <v>60161</v>
      </c>
      <c r="AD84" s="55">
        <f t="shared" si="8"/>
        <v>0</v>
      </c>
      <c r="AE84" s="55">
        <f t="shared" si="9"/>
        <v>0</v>
      </c>
      <c r="AF84" s="56"/>
      <c r="AG84" s="57">
        <v>61263</v>
      </c>
      <c r="AH84" s="57">
        <f t="shared" si="10"/>
        <v>0</v>
      </c>
      <c r="AI84" s="44"/>
      <c r="AJ84" s="32" t="s">
        <v>470</v>
      </c>
      <c r="AK84" s="24" t="s">
        <v>465</v>
      </c>
    </row>
    <row r="85" spans="1:37" s="12" customFormat="1" ht="76.5" customHeight="1" x14ac:dyDescent="0.25">
      <c r="A85" s="22">
        <v>75</v>
      </c>
      <c r="B85" s="22" t="s">
        <v>39</v>
      </c>
      <c r="C85" s="22" t="s">
        <v>87</v>
      </c>
      <c r="D85" s="23" t="s">
        <v>377</v>
      </c>
      <c r="E85" s="22" t="s">
        <v>61</v>
      </c>
      <c r="F85" s="22" t="s">
        <v>378</v>
      </c>
      <c r="G85" s="22" t="s">
        <v>510</v>
      </c>
      <c r="H85" s="22" t="s">
        <v>45</v>
      </c>
      <c r="I85" s="22">
        <v>6.6</v>
      </c>
      <c r="J85" s="22" t="s">
        <v>379</v>
      </c>
      <c r="K85" s="22">
        <v>0</v>
      </c>
      <c r="L85" s="22">
        <v>0</v>
      </c>
      <c r="M85" s="22">
        <v>1277</v>
      </c>
      <c r="N85" s="22">
        <v>0</v>
      </c>
      <c r="O85" s="22">
        <v>0</v>
      </c>
      <c r="P85" s="22">
        <v>1275</v>
      </c>
      <c r="Q85" s="22">
        <v>0</v>
      </c>
      <c r="R85" s="22">
        <v>0</v>
      </c>
      <c r="S85" s="22">
        <v>0</v>
      </c>
      <c r="T85" s="22">
        <v>1275</v>
      </c>
      <c r="U85" s="22">
        <v>2</v>
      </c>
      <c r="V85" s="22">
        <v>2961.76</v>
      </c>
      <c r="W85" s="22" t="s">
        <v>663</v>
      </c>
      <c r="X85" s="60"/>
      <c r="Y85" s="60"/>
      <c r="Z85" s="60"/>
      <c r="AA85" s="61" t="s">
        <v>558</v>
      </c>
      <c r="AB85" s="55">
        <v>1076</v>
      </c>
      <c r="AC85" s="55">
        <v>60161</v>
      </c>
      <c r="AD85" s="55">
        <f t="shared" si="8"/>
        <v>0</v>
      </c>
      <c r="AE85" s="55">
        <f t="shared" si="9"/>
        <v>0</v>
      </c>
      <c r="AF85" s="56"/>
      <c r="AG85" s="57">
        <v>61263</v>
      </c>
      <c r="AH85" s="57">
        <f t="shared" si="10"/>
        <v>0</v>
      </c>
      <c r="AI85" s="44"/>
      <c r="AJ85" s="80" t="s">
        <v>511</v>
      </c>
      <c r="AK85" s="24" t="s">
        <v>512</v>
      </c>
    </row>
    <row r="86" spans="1:37" s="12" customFormat="1" ht="76.5" customHeight="1" x14ac:dyDescent="0.25">
      <c r="A86" s="22">
        <v>76</v>
      </c>
      <c r="B86" s="22" t="s">
        <v>39</v>
      </c>
      <c r="C86" s="22" t="s">
        <v>87</v>
      </c>
      <c r="D86" s="23" t="s">
        <v>377</v>
      </c>
      <c r="E86" s="22" t="s">
        <v>61</v>
      </c>
      <c r="F86" s="22" t="s">
        <v>378</v>
      </c>
      <c r="G86" s="22" t="s">
        <v>509</v>
      </c>
      <c r="H86" s="22" t="s">
        <v>45</v>
      </c>
      <c r="I86" s="22">
        <v>5.7</v>
      </c>
      <c r="J86" s="22" t="s">
        <v>380</v>
      </c>
      <c r="K86" s="22">
        <v>0</v>
      </c>
      <c r="L86" s="22">
        <v>0</v>
      </c>
      <c r="M86" s="22">
        <v>359</v>
      </c>
      <c r="N86" s="22">
        <v>0</v>
      </c>
      <c r="O86" s="22">
        <v>0</v>
      </c>
      <c r="P86" s="22">
        <v>357</v>
      </c>
      <c r="Q86" s="22">
        <v>0</v>
      </c>
      <c r="R86" s="22">
        <v>0</v>
      </c>
      <c r="S86" s="22">
        <v>0</v>
      </c>
      <c r="T86" s="22">
        <v>357</v>
      </c>
      <c r="U86" s="22">
        <v>2</v>
      </c>
      <c r="V86" s="22">
        <v>2961.76</v>
      </c>
      <c r="W86" s="22" t="s">
        <v>663</v>
      </c>
      <c r="X86" s="60"/>
      <c r="Y86" s="60"/>
      <c r="Z86" s="60"/>
      <c r="AA86" s="61" t="s">
        <v>558</v>
      </c>
      <c r="AB86" s="55">
        <v>1076</v>
      </c>
      <c r="AC86" s="55">
        <v>60161</v>
      </c>
      <c r="AD86" s="55">
        <f t="shared" si="8"/>
        <v>0</v>
      </c>
      <c r="AE86" s="55">
        <f t="shared" si="9"/>
        <v>0</v>
      </c>
      <c r="AF86" s="56"/>
      <c r="AG86" s="57">
        <v>61263</v>
      </c>
      <c r="AH86" s="57">
        <f t="shared" si="10"/>
        <v>0</v>
      </c>
      <c r="AI86" s="44"/>
      <c r="AJ86" s="81"/>
      <c r="AK86" s="24" t="s">
        <v>512</v>
      </c>
    </row>
    <row r="87" spans="1:37" s="12" customFormat="1" ht="39" customHeight="1" x14ac:dyDescent="0.25">
      <c r="A87" s="22">
        <v>77</v>
      </c>
      <c r="B87" s="22" t="s">
        <v>96</v>
      </c>
      <c r="C87" s="22" t="s">
        <v>55</v>
      </c>
      <c r="D87" s="23" t="s">
        <v>398</v>
      </c>
      <c r="E87" s="22" t="s">
        <v>61</v>
      </c>
      <c r="F87" s="22" t="s">
        <v>399</v>
      </c>
      <c r="G87" s="22" t="s">
        <v>400</v>
      </c>
      <c r="H87" s="22" t="s">
        <v>45</v>
      </c>
      <c r="I87" s="22">
        <v>0.66600000000000004</v>
      </c>
      <c r="J87" s="22" t="s">
        <v>401</v>
      </c>
      <c r="K87" s="22">
        <v>0</v>
      </c>
      <c r="L87" s="22">
        <v>0</v>
      </c>
      <c r="M87" s="22">
        <v>97</v>
      </c>
      <c r="N87" s="22">
        <v>0</v>
      </c>
      <c r="O87" s="22">
        <v>0</v>
      </c>
      <c r="P87" s="22">
        <v>97</v>
      </c>
      <c r="Q87" s="22">
        <v>0</v>
      </c>
      <c r="R87" s="22">
        <v>0</v>
      </c>
      <c r="S87" s="22">
        <v>0</v>
      </c>
      <c r="T87" s="22">
        <v>97</v>
      </c>
      <c r="U87" s="22">
        <v>0</v>
      </c>
      <c r="V87" s="22">
        <v>212.346</v>
      </c>
      <c r="W87" s="22"/>
      <c r="X87" s="28"/>
      <c r="Y87" s="28"/>
      <c r="Z87" s="28"/>
      <c r="AA87" s="29" t="s">
        <v>474</v>
      </c>
      <c r="AB87" s="55">
        <v>1076</v>
      </c>
      <c r="AC87" s="55">
        <v>60161</v>
      </c>
      <c r="AD87" s="55">
        <f t="shared" si="8"/>
        <v>0</v>
      </c>
      <c r="AE87" s="55">
        <f t="shared" si="9"/>
        <v>1.0545027177905099E-3</v>
      </c>
      <c r="AF87" s="56"/>
      <c r="AG87" s="57">
        <v>61263</v>
      </c>
      <c r="AH87" s="57">
        <f t="shared" si="10"/>
        <v>1.0545027177905099E-3</v>
      </c>
      <c r="AI87" s="44"/>
      <c r="AJ87" s="32" t="s">
        <v>548</v>
      </c>
      <c r="AK87" s="24" t="s">
        <v>464</v>
      </c>
    </row>
    <row r="88" spans="1:37" s="12" customFormat="1" ht="39" customHeight="1" x14ac:dyDescent="0.25">
      <c r="A88" s="22">
        <v>78</v>
      </c>
      <c r="B88" s="22" t="s">
        <v>39</v>
      </c>
      <c r="C88" s="22" t="s">
        <v>40</v>
      </c>
      <c r="D88" s="23" t="s">
        <v>148</v>
      </c>
      <c r="E88" s="22" t="s">
        <v>42</v>
      </c>
      <c r="F88" s="22" t="s">
        <v>420</v>
      </c>
      <c r="G88" s="22" t="s">
        <v>421</v>
      </c>
      <c r="H88" s="22" t="s">
        <v>45</v>
      </c>
      <c r="I88" s="22">
        <v>0.81599999999999995</v>
      </c>
      <c r="J88" s="22" t="s">
        <v>151</v>
      </c>
      <c r="K88" s="22"/>
      <c r="L88" s="22"/>
      <c r="M88" s="22">
        <v>32</v>
      </c>
      <c r="N88" s="22">
        <v>0</v>
      </c>
      <c r="O88" s="22">
        <v>0</v>
      </c>
      <c r="P88" s="22">
        <v>32</v>
      </c>
      <c r="Q88" s="22">
        <v>0</v>
      </c>
      <c r="R88" s="22">
        <v>0</v>
      </c>
      <c r="S88" s="22">
        <v>0</v>
      </c>
      <c r="T88" s="22">
        <v>32</v>
      </c>
      <c r="U88" s="22">
        <v>0</v>
      </c>
      <c r="V88" s="22">
        <f>T88*1.73*5*0.4</f>
        <v>110.72000000000001</v>
      </c>
      <c r="W88" s="22"/>
      <c r="X88" s="28"/>
      <c r="Y88" s="28"/>
      <c r="Z88" s="28"/>
      <c r="AA88" s="32">
        <v>1</v>
      </c>
      <c r="AB88" s="55">
        <v>1076</v>
      </c>
      <c r="AC88" s="55">
        <v>60161</v>
      </c>
      <c r="AD88" s="55">
        <f t="shared" si="8"/>
        <v>0</v>
      </c>
      <c r="AE88" s="55">
        <f t="shared" si="9"/>
        <v>4.2622790264923362E-4</v>
      </c>
      <c r="AF88" s="56"/>
      <c r="AG88" s="57">
        <v>61263</v>
      </c>
      <c r="AH88" s="57">
        <f t="shared" si="10"/>
        <v>4.2622790264923362E-4</v>
      </c>
      <c r="AI88" s="32"/>
      <c r="AJ88" s="32" t="s">
        <v>454</v>
      </c>
      <c r="AK88" s="24" t="s">
        <v>464</v>
      </c>
    </row>
    <row r="89" spans="1:37" s="12" customFormat="1" ht="39" customHeight="1" x14ac:dyDescent="0.25">
      <c r="A89" s="22">
        <v>79</v>
      </c>
      <c r="B89" s="22" t="s">
        <v>39</v>
      </c>
      <c r="C89" s="22" t="s">
        <v>55</v>
      </c>
      <c r="D89" s="23" t="s">
        <v>239</v>
      </c>
      <c r="E89" s="22" t="s">
        <v>61</v>
      </c>
      <c r="F89" s="22" t="s">
        <v>429</v>
      </c>
      <c r="G89" s="22" t="s">
        <v>518</v>
      </c>
      <c r="H89" s="22" t="s">
        <v>45</v>
      </c>
      <c r="I89" s="22">
        <v>5.68</v>
      </c>
      <c r="J89" s="22" t="s">
        <v>243</v>
      </c>
      <c r="K89" s="22">
        <v>0</v>
      </c>
      <c r="L89" s="22">
        <v>0</v>
      </c>
      <c r="M89" s="22">
        <v>445</v>
      </c>
      <c r="N89" s="22">
        <v>0</v>
      </c>
      <c r="O89" s="22">
        <v>0</v>
      </c>
      <c r="P89" s="22">
        <v>445</v>
      </c>
      <c r="Q89" s="22">
        <v>0</v>
      </c>
      <c r="R89" s="22">
        <v>0</v>
      </c>
      <c r="S89" s="22">
        <v>0</v>
      </c>
      <c r="T89" s="22">
        <v>445</v>
      </c>
      <c r="U89" s="22">
        <v>2</v>
      </c>
      <c r="V89" s="22">
        <f>T89*5.5*1.73*0.4</f>
        <v>1693.67</v>
      </c>
      <c r="W89" s="22" t="s">
        <v>244</v>
      </c>
      <c r="X89" s="28"/>
      <c r="Y89" s="28" t="s">
        <v>468</v>
      </c>
      <c r="Z89" s="28" t="s">
        <v>469</v>
      </c>
      <c r="AA89" s="29">
        <v>0</v>
      </c>
      <c r="AB89" s="55">
        <v>1076</v>
      </c>
      <c r="AC89" s="55">
        <v>60161</v>
      </c>
      <c r="AD89" s="55">
        <f t="shared" si="8"/>
        <v>0</v>
      </c>
      <c r="AE89" s="55">
        <f t="shared" si="9"/>
        <v>0</v>
      </c>
      <c r="AF89" s="56"/>
      <c r="AG89" s="57">
        <v>61263</v>
      </c>
      <c r="AH89" s="57">
        <f t="shared" si="10"/>
        <v>0</v>
      </c>
      <c r="AI89" s="44"/>
      <c r="AJ89" s="32" t="s">
        <v>470</v>
      </c>
      <c r="AK89" s="24" t="s">
        <v>467</v>
      </c>
    </row>
    <row r="90" spans="1:37" s="12" customFormat="1" ht="39" customHeight="1" x14ac:dyDescent="0.25">
      <c r="A90" s="22">
        <v>80</v>
      </c>
      <c r="B90" s="22" t="s">
        <v>39</v>
      </c>
      <c r="C90" s="22" t="s">
        <v>40</v>
      </c>
      <c r="D90" s="23" t="s">
        <v>245</v>
      </c>
      <c r="E90" s="22" t="s">
        <v>42</v>
      </c>
      <c r="F90" s="22" t="s">
        <v>246</v>
      </c>
      <c r="G90" s="22" t="s">
        <v>247</v>
      </c>
      <c r="H90" s="22" t="s">
        <v>45</v>
      </c>
      <c r="I90" s="22">
        <v>0.75</v>
      </c>
      <c r="J90" s="22" t="s">
        <v>248</v>
      </c>
      <c r="K90" s="22"/>
      <c r="L90" s="22"/>
      <c r="M90" s="22">
        <v>33</v>
      </c>
      <c r="N90" s="22">
        <v>0</v>
      </c>
      <c r="O90" s="22">
        <v>0</v>
      </c>
      <c r="P90" s="22">
        <v>33</v>
      </c>
      <c r="Q90" s="22">
        <v>0</v>
      </c>
      <c r="R90" s="22">
        <v>0</v>
      </c>
      <c r="S90" s="22">
        <v>0</v>
      </c>
      <c r="T90" s="22">
        <v>33</v>
      </c>
      <c r="U90" s="22">
        <v>0</v>
      </c>
      <c r="V90" s="22">
        <v>137.01599999999999</v>
      </c>
      <c r="W90" s="22"/>
      <c r="X90" s="28"/>
      <c r="Y90" s="28"/>
      <c r="Z90" s="28"/>
      <c r="AA90" s="29" t="s">
        <v>474</v>
      </c>
      <c r="AB90" s="55">
        <v>1076</v>
      </c>
      <c r="AC90" s="55">
        <v>60161</v>
      </c>
      <c r="AD90" s="55">
        <f t="shared" si="8"/>
        <v>0</v>
      </c>
      <c r="AE90" s="55">
        <f t="shared" si="9"/>
        <v>4.0399588658733657E-4</v>
      </c>
      <c r="AF90" s="56"/>
      <c r="AG90" s="57">
        <v>61263</v>
      </c>
      <c r="AH90" s="57">
        <f t="shared" si="10"/>
        <v>4.0399588658733652E-4</v>
      </c>
      <c r="AI90" s="44"/>
      <c r="AJ90" s="35" t="s">
        <v>514</v>
      </c>
      <c r="AK90" s="36" t="s">
        <v>515</v>
      </c>
    </row>
    <row r="91" spans="1:37" s="12" customFormat="1" ht="39" customHeight="1" x14ac:dyDescent="0.25">
      <c r="A91" s="22">
        <v>81</v>
      </c>
      <c r="B91" s="22" t="s">
        <v>39</v>
      </c>
      <c r="C91" s="22" t="s">
        <v>55</v>
      </c>
      <c r="D91" s="23" t="s">
        <v>272</v>
      </c>
      <c r="E91" s="22" t="s">
        <v>42</v>
      </c>
      <c r="F91" s="22" t="s">
        <v>273</v>
      </c>
      <c r="G91" s="22" t="s">
        <v>549</v>
      </c>
      <c r="H91" s="22" t="s">
        <v>45</v>
      </c>
      <c r="I91" s="22">
        <v>8.43</v>
      </c>
      <c r="J91" s="22" t="s">
        <v>272</v>
      </c>
      <c r="K91" s="22"/>
      <c r="L91" s="22"/>
      <c r="M91" s="22">
        <v>21</v>
      </c>
      <c r="N91" s="22">
        <v>0</v>
      </c>
      <c r="O91" s="22">
        <v>0</v>
      </c>
      <c r="P91" s="22">
        <v>21</v>
      </c>
      <c r="Q91" s="22">
        <v>0</v>
      </c>
      <c r="R91" s="22">
        <v>0</v>
      </c>
      <c r="S91" s="22">
        <v>0</v>
      </c>
      <c r="T91" s="22">
        <v>21</v>
      </c>
      <c r="U91" s="22">
        <v>0</v>
      </c>
      <c r="V91" s="22">
        <v>69</v>
      </c>
      <c r="W91" s="22"/>
      <c r="X91" s="28"/>
      <c r="Y91" s="28"/>
      <c r="Z91" s="28"/>
      <c r="AA91" s="29" t="s">
        <v>474</v>
      </c>
      <c r="AB91" s="55">
        <v>1076</v>
      </c>
      <c r="AC91" s="55">
        <v>60161</v>
      </c>
      <c r="AD91" s="55">
        <f t="shared" si="8"/>
        <v>0</v>
      </c>
      <c r="AE91" s="55">
        <f t="shared" si="9"/>
        <v>2.8896723960628763E-3</v>
      </c>
      <c r="AF91" s="56"/>
      <c r="AG91" s="57">
        <v>61263</v>
      </c>
      <c r="AH91" s="57">
        <f t="shared" si="10"/>
        <v>2.8896723960628763E-3</v>
      </c>
      <c r="AI91" s="44"/>
      <c r="AJ91" s="40" t="s">
        <v>550</v>
      </c>
      <c r="AK91" s="41" t="s">
        <v>517</v>
      </c>
    </row>
    <row r="92" spans="1:37" s="12" customFormat="1" ht="39" customHeight="1" x14ac:dyDescent="0.25">
      <c r="A92" s="22">
        <v>82</v>
      </c>
      <c r="B92" s="22" t="s">
        <v>39</v>
      </c>
      <c r="C92" s="22" t="s">
        <v>55</v>
      </c>
      <c r="D92" s="23" t="s">
        <v>274</v>
      </c>
      <c r="E92" s="22" t="s">
        <v>61</v>
      </c>
      <c r="F92" s="22" t="s">
        <v>275</v>
      </c>
      <c r="G92" s="22" t="s">
        <v>275</v>
      </c>
      <c r="H92" s="22" t="s">
        <v>45</v>
      </c>
      <c r="I92" s="22">
        <v>0</v>
      </c>
      <c r="J92" s="22" t="s">
        <v>276</v>
      </c>
      <c r="K92" s="22"/>
      <c r="L92" s="22"/>
      <c r="M92" s="22">
        <v>47</v>
      </c>
      <c r="N92" s="22">
        <v>0</v>
      </c>
      <c r="O92" s="22">
        <v>0</v>
      </c>
      <c r="P92" s="22">
        <v>47</v>
      </c>
      <c r="Q92" s="22">
        <v>0</v>
      </c>
      <c r="R92" s="22">
        <v>0</v>
      </c>
      <c r="S92" s="22">
        <v>0</v>
      </c>
      <c r="T92" s="22">
        <v>47</v>
      </c>
      <c r="U92" s="22">
        <v>0</v>
      </c>
      <c r="V92" s="22">
        <v>1150</v>
      </c>
      <c r="W92" s="22"/>
      <c r="X92" s="28"/>
      <c r="Y92" s="28"/>
      <c r="Z92" s="28"/>
      <c r="AA92" s="29">
        <v>0</v>
      </c>
      <c r="AB92" s="55">
        <v>1076</v>
      </c>
      <c r="AC92" s="55">
        <v>60161</v>
      </c>
      <c r="AD92" s="55">
        <f t="shared" si="8"/>
        <v>0</v>
      </c>
      <c r="AE92" s="55">
        <f t="shared" si="9"/>
        <v>0</v>
      </c>
      <c r="AF92" s="56"/>
      <c r="AG92" s="57">
        <v>61263</v>
      </c>
      <c r="AH92" s="57">
        <f t="shared" si="10"/>
        <v>0</v>
      </c>
      <c r="AI92" s="44"/>
      <c r="AJ92" s="32" t="s">
        <v>551</v>
      </c>
      <c r="AK92" s="24" t="s">
        <v>508</v>
      </c>
    </row>
    <row r="93" spans="1:37" s="12" customFormat="1" ht="39" customHeight="1" x14ac:dyDescent="0.25">
      <c r="A93" s="22">
        <v>83</v>
      </c>
      <c r="B93" s="22" t="s">
        <v>39</v>
      </c>
      <c r="C93" s="22" t="s">
        <v>55</v>
      </c>
      <c r="D93" s="23" t="s">
        <v>119</v>
      </c>
      <c r="E93" s="22" t="s">
        <v>61</v>
      </c>
      <c r="F93" s="22" t="s">
        <v>277</v>
      </c>
      <c r="G93" s="22" t="s">
        <v>277</v>
      </c>
      <c r="H93" s="22" t="s">
        <v>45</v>
      </c>
      <c r="I93" s="22">
        <v>0</v>
      </c>
      <c r="J93" s="22" t="s">
        <v>124</v>
      </c>
      <c r="K93" s="22"/>
      <c r="L93" s="22"/>
      <c r="M93" s="22">
        <v>626</v>
      </c>
      <c r="N93" s="22">
        <v>0</v>
      </c>
      <c r="O93" s="22">
        <v>0</v>
      </c>
      <c r="P93" s="22">
        <v>626</v>
      </c>
      <c r="Q93" s="22">
        <v>0</v>
      </c>
      <c r="R93" s="22">
        <v>0</v>
      </c>
      <c r="S93" s="22">
        <v>0</v>
      </c>
      <c r="T93" s="22">
        <v>626</v>
      </c>
      <c r="U93" s="22">
        <v>0</v>
      </c>
      <c r="V93" s="22">
        <v>800</v>
      </c>
      <c r="W93" s="22"/>
      <c r="X93" s="28"/>
      <c r="Y93" s="28"/>
      <c r="Z93" s="28"/>
      <c r="AA93" s="29">
        <v>0</v>
      </c>
      <c r="AB93" s="55">
        <v>1076</v>
      </c>
      <c r="AC93" s="55">
        <v>60161</v>
      </c>
      <c r="AD93" s="55">
        <f t="shared" si="8"/>
        <v>0</v>
      </c>
      <c r="AE93" s="55">
        <f t="shared" si="9"/>
        <v>0</v>
      </c>
      <c r="AF93" s="56"/>
      <c r="AG93" s="57">
        <v>61263</v>
      </c>
      <c r="AH93" s="57">
        <f t="shared" si="10"/>
        <v>0</v>
      </c>
      <c r="AI93" s="44"/>
      <c r="AJ93" s="32" t="s">
        <v>551</v>
      </c>
      <c r="AK93" s="24" t="s">
        <v>508</v>
      </c>
    </row>
    <row r="94" spans="1:37" s="12" customFormat="1" ht="39" customHeight="1" x14ac:dyDescent="0.25">
      <c r="A94" s="22">
        <v>84</v>
      </c>
      <c r="B94" s="22" t="s">
        <v>39</v>
      </c>
      <c r="C94" s="22" t="s">
        <v>40</v>
      </c>
      <c r="D94" s="23" t="s">
        <v>278</v>
      </c>
      <c r="E94" s="22" t="s">
        <v>42</v>
      </c>
      <c r="F94" s="22" t="s">
        <v>275</v>
      </c>
      <c r="G94" s="22" t="s">
        <v>279</v>
      </c>
      <c r="H94" s="22" t="s">
        <v>45</v>
      </c>
      <c r="I94" s="22">
        <v>0.71599999999999997</v>
      </c>
      <c r="J94" s="22" t="s">
        <v>87</v>
      </c>
      <c r="K94" s="22"/>
      <c r="L94" s="22"/>
      <c r="M94" s="22">
        <v>17</v>
      </c>
      <c r="N94" s="22">
        <v>0</v>
      </c>
      <c r="O94" s="22">
        <v>0</v>
      </c>
      <c r="P94" s="22">
        <v>17</v>
      </c>
      <c r="Q94" s="22">
        <v>0</v>
      </c>
      <c r="R94" s="22">
        <v>0</v>
      </c>
      <c r="S94" s="22">
        <v>0</v>
      </c>
      <c r="T94" s="22">
        <v>17</v>
      </c>
      <c r="U94" s="22">
        <v>0</v>
      </c>
      <c r="V94" s="22">
        <v>235</v>
      </c>
      <c r="W94" s="22"/>
      <c r="X94" s="28"/>
      <c r="Y94" s="28"/>
      <c r="Z94" s="28"/>
      <c r="AA94" s="29" t="s">
        <v>474</v>
      </c>
      <c r="AB94" s="55">
        <v>1076</v>
      </c>
      <c r="AC94" s="55">
        <v>60161</v>
      </c>
      <c r="AD94" s="55">
        <f t="shared" si="8"/>
        <v>0</v>
      </c>
      <c r="AE94" s="55">
        <f t="shared" si="9"/>
        <v>1.9868436087034586E-4</v>
      </c>
      <c r="AF94" s="56"/>
      <c r="AG94" s="57">
        <v>61263</v>
      </c>
      <c r="AH94" s="57">
        <f t="shared" si="10"/>
        <v>1.9868436087034589E-4</v>
      </c>
      <c r="AI94" s="44"/>
      <c r="AJ94" s="32" t="s">
        <v>552</v>
      </c>
      <c r="AK94" s="24" t="s">
        <v>508</v>
      </c>
    </row>
    <row r="95" spans="1:37" s="12" customFormat="1" ht="39" customHeight="1" x14ac:dyDescent="0.25">
      <c r="A95" s="22">
        <v>85</v>
      </c>
      <c r="B95" s="22" t="s">
        <v>39</v>
      </c>
      <c r="C95" s="22" t="s">
        <v>40</v>
      </c>
      <c r="D95" s="23" t="s">
        <v>280</v>
      </c>
      <c r="E95" s="22" t="s">
        <v>42</v>
      </c>
      <c r="F95" s="22" t="s">
        <v>275</v>
      </c>
      <c r="G95" s="22" t="s">
        <v>281</v>
      </c>
      <c r="H95" s="22" t="s">
        <v>45</v>
      </c>
      <c r="I95" s="22">
        <v>0.88300000000000001</v>
      </c>
      <c r="J95" s="22" t="s">
        <v>87</v>
      </c>
      <c r="K95" s="22"/>
      <c r="L95" s="22"/>
      <c r="M95" s="22">
        <v>8</v>
      </c>
      <c r="N95" s="22">
        <v>0</v>
      </c>
      <c r="O95" s="22">
        <v>0</v>
      </c>
      <c r="P95" s="22">
        <v>8</v>
      </c>
      <c r="Q95" s="22">
        <v>0</v>
      </c>
      <c r="R95" s="22">
        <v>0</v>
      </c>
      <c r="S95" s="22">
        <v>0</v>
      </c>
      <c r="T95" s="22">
        <v>8</v>
      </c>
      <c r="U95" s="22">
        <v>0</v>
      </c>
      <c r="V95" s="22">
        <v>290</v>
      </c>
      <c r="W95" s="22"/>
      <c r="X95" s="28"/>
      <c r="Y95" s="28"/>
      <c r="Z95" s="28"/>
      <c r="AA95" s="29" t="s">
        <v>474</v>
      </c>
      <c r="AB95" s="55">
        <v>1076</v>
      </c>
      <c r="AC95" s="55">
        <v>60161</v>
      </c>
      <c r="AD95" s="55">
        <f t="shared" si="8"/>
        <v>0</v>
      </c>
      <c r="AE95" s="55">
        <f t="shared" si="9"/>
        <v>1.1530613910516952E-4</v>
      </c>
      <c r="AF95" s="56"/>
      <c r="AG95" s="57">
        <v>61263</v>
      </c>
      <c r="AH95" s="57">
        <f t="shared" si="10"/>
        <v>1.1530613910516952E-4</v>
      </c>
      <c r="AI95" s="44"/>
      <c r="AJ95" s="32" t="s">
        <v>552</v>
      </c>
      <c r="AK95" s="24" t="s">
        <v>508</v>
      </c>
    </row>
    <row r="96" spans="1:37" s="12" customFormat="1" ht="39" customHeight="1" x14ac:dyDescent="0.25">
      <c r="A96" s="22">
        <v>86</v>
      </c>
      <c r="B96" s="22" t="s">
        <v>39</v>
      </c>
      <c r="C96" s="22" t="s">
        <v>55</v>
      </c>
      <c r="D96" s="23" t="s">
        <v>274</v>
      </c>
      <c r="E96" s="22" t="s">
        <v>61</v>
      </c>
      <c r="F96" s="22" t="s">
        <v>282</v>
      </c>
      <c r="G96" s="22" t="s">
        <v>283</v>
      </c>
      <c r="H96" s="22" t="s">
        <v>45</v>
      </c>
      <c r="I96" s="22">
        <v>0.28299999999999997</v>
      </c>
      <c r="J96" s="22" t="s">
        <v>276</v>
      </c>
      <c r="K96" s="22"/>
      <c r="L96" s="22"/>
      <c r="M96" s="22">
        <v>47</v>
      </c>
      <c r="N96" s="22">
        <v>0</v>
      </c>
      <c r="O96" s="22">
        <v>0</v>
      </c>
      <c r="P96" s="22">
        <v>47</v>
      </c>
      <c r="Q96" s="22">
        <v>0</v>
      </c>
      <c r="R96" s="22">
        <v>0</v>
      </c>
      <c r="S96" s="22">
        <v>0</v>
      </c>
      <c r="T96" s="22">
        <v>47</v>
      </c>
      <c r="U96" s="22">
        <v>0</v>
      </c>
      <c r="V96" s="22">
        <v>1150</v>
      </c>
      <c r="W96" s="22"/>
      <c r="X96" s="28"/>
      <c r="Y96" s="28"/>
      <c r="Z96" s="28"/>
      <c r="AA96" s="29">
        <v>0</v>
      </c>
      <c r="AB96" s="55">
        <v>1076</v>
      </c>
      <c r="AC96" s="55">
        <v>60161</v>
      </c>
      <c r="AD96" s="55">
        <f t="shared" si="8"/>
        <v>0</v>
      </c>
      <c r="AE96" s="55">
        <f t="shared" si="9"/>
        <v>0</v>
      </c>
      <c r="AF96" s="56"/>
      <c r="AG96" s="57">
        <v>61263</v>
      </c>
      <c r="AH96" s="57">
        <f t="shared" si="10"/>
        <v>0</v>
      </c>
      <c r="AI96" s="44"/>
      <c r="AJ96" s="32" t="s">
        <v>551</v>
      </c>
      <c r="AK96" s="24" t="s">
        <v>508</v>
      </c>
    </row>
    <row r="97" spans="1:37" s="12" customFormat="1" ht="39" customHeight="1" x14ac:dyDescent="0.25">
      <c r="A97" s="22">
        <v>87</v>
      </c>
      <c r="B97" s="22" t="s">
        <v>39</v>
      </c>
      <c r="C97" s="22" t="s">
        <v>40</v>
      </c>
      <c r="D97" s="23" t="s">
        <v>280</v>
      </c>
      <c r="E97" s="22" t="s">
        <v>42</v>
      </c>
      <c r="F97" s="22" t="s">
        <v>282</v>
      </c>
      <c r="G97" s="22" t="s">
        <v>284</v>
      </c>
      <c r="H97" s="22" t="s">
        <v>45</v>
      </c>
      <c r="I97" s="22">
        <v>0.58299999999999996</v>
      </c>
      <c r="J97" s="22" t="s">
        <v>87</v>
      </c>
      <c r="K97" s="22"/>
      <c r="L97" s="22"/>
      <c r="M97" s="22">
        <v>8</v>
      </c>
      <c r="N97" s="22">
        <v>0</v>
      </c>
      <c r="O97" s="22">
        <v>0</v>
      </c>
      <c r="P97" s="22">
        <v>8</v>
      </c>
      <c r="Q97" s="22">
        <v>0</v>
      </c>
      <c r="R97" s="22">
        <v>0</v>
      </c>
      <c r="S97" s="22">
        <v>0</v>
      </c>
      <c r="T97" s="22">
        <v>8</v>
      </c>
      <c r="U97" s="22">
        <v>0</v>
      </c>
      <c r="V97" s="22">
        <v>290</v>
      </c>
      <c r="W97" s="22"/>
      <c r="X97" s="28"/>
      <c r="Y97" s="28"/>
      <c r="Z97" s="28"/>
      <c r="AA97" s="29" t="s">
        <v>474</v>
      </c>
      <c r="AB97" s="55">
        <v>1076</v>
      </c>
      <c r="AC97" s="55">
        <v>60161</v>
      </c>
      <c r="AD97" s="55">
        <f t="shared" si="8"/>
        <v>0</v>
      </c>
      <c r="AE97" s="55">
        <f t="shared" si="9"/>
        <v>7.6130780405791413E-5</v>
      </c>
      <c r="AF97" s="56"/>
      <c r="AG97" s="57">
        <v>61263</v>
      </c>
      <c r="AH97" s="57">
        <f t="shared" si="10"/>
        <v>7.6130780405791427E-5</v>
      </c>
      <c r="AI97" s="44"/>
      <c r="AJ97" s="32" t="s">
        <v>552</v>
      </c>
      <c r="AK97" s="24" t="s">
        <v>508</v>
      </c>
    </row>
    <row r="98" spans="1:37" s="12" customFormat="1" ht="39" customHeight="1" x14ac:dyDescent="0.25">
      <c r="A98" s="22">
        <v>88</v>
      </c>
      <c r="B98" s="22" t="s">
        <v>39</v>
      </c>
      <c r="C98" s="22" t="s">
        <v>55</v>
      </c>
      <c r="D98" s="23" t="s">
        <v>302</v>
      </c>
      <c r="E98" s="22" t="s">
        <v>61</v>
      </c>
      <c r="F98" s="22" t="s">
        <v>303</v>
      </c>
      <c r="G98" s="22" t="s">
        <v>304</v>
      </c>
      <c r="H98" s="22" t="s">
        <v>45</v>
      </c>
      <c r="I98" s="22">
        <v>2.266</v>
      </c>
      <c r="J98" s="22" t="s">
        <v>305</v>
      </c>
      <c r="K98" s="22"/>
      <c r="L98" s="22"/>
      <c r="M98" s="22">
        <v>47</v>
      </c>
      <c r="N98" s="22">
        <v>0</v>
      </c>
      <c r="O98" s="22">
        <v>0</v>
      </c>
      <c r="P98" s="22">
        <v>47</v>
      </c>
      <c r="Q98" s="22">
        <v>0</v>
      </c>
      <c r="R98" s="22">
        <v>0</v>
      </c>
      <c r="S98" s="22">
        <v>0</v>
      </c>
      <c r="T98" s="22">
        <v>47</v>
      </c>
      <c r="U98" s="22">
        <v>0</v>
      </c>
      <c r="V98" s="22">
        <v>1150</v>
      </c>
      <c r="W98" s="22" t="s">
        <v>64</v>
      </c>
      <c r="X98" s="28"/>
      <c r="Y98" s="28"/>
      <c r="Z98" s="28"/>
      <c r="AA98" s="29" t="s">
        <v>474</v>
      </c>
      <c r="AB98" s="55">
        <v>1076</v>
      </c>
      <c r="AC98" s="55">
        <v>60161</v>
      </c>
      <c r="AD98" s="55">
        <f t="shared" si="8"/>
        <v>0</v>
      </c>
      <c r="AE98" s="55">
        <f t="shared" si="9"/>
        <v>1.7384391884171521E-3</v>
      </c>
      <c r="AF98" s="56"/>
      <c r="AG98" s="57">
        <v>61263</v>
      </c>
      <c r="AH98" s="57">
        <f t="shared" si="10"/>
        <v>1.7384391884171524E-3</v>
      </c>
      <c r="AI98" s="44"/>
      <c r="AJ98" s="32" t="s">
        <v>521</v>
      </c>
      <c r="AK98" s="24" t="s">
        <v>508</v>
      </c>
    </row>
    <row r="99" spans="1:37" s="12" customFormat="1" ht="39" customHeight="1" x14ac:dyDescent="0.25">
      <c r="A99" s="22">
        <v>89</v>
      </c>
      <c r="B99" s="22" t="s">
        <v>39</v>
      </c>
      <c r="C99" s="22" t="s">
        <v>55</v>
      </c>
      <c r="D99" s="23" t="s">
        <v>306</v>
      </c>
      <c r="E99" s="22" t="s">
        <v>61</v>
      </c>
      <c r="F99" s="22" t="s">
        <v>303</v>
      </c>
      <c r="G99" s="22" t="s">
        <v>553</v>
      </c>
      <c r="H99" s="22" t="s">
        <v>45</v>
      </c>
      <c r="I99" s="22">
        <v>2.4700000000000002</v>
      </c>
      <c r="J99" s="22" t="s">
        <v>307</v>
      </c>
      <c r="K99" s="22"/>
      <c r="L99" s="22"/>
      <c r="M99" s="105">
        <v>42</v>
      </c>
      <c r="N99" s="103">
        <v>0</v>
      </c>
      <c r="O99" s="103">
        <v>0</v>
      </c>
      <c r="P99" s="105">
        <v>41</v>
      </c>
      <c r="Q99" s="103">
        <v>0</v>
      </c>
      <c r="R99" s="103">
        <v>0</v>
      </c>
      <c r="S99" s="103">
        <v>0</v>
      </c>
      <c r="T99" s="105">
        <v>41</v>
      </c>
      <c r="U99" s="62">
        <v>1</v>
      </c>
      <c r="V99" s="104">
        <f t="shared" ref="V99" si="11">M99*5*1.73*0.4</f>
        <v>145.32000000000002</v>
      </c>
      <c r="W99" s="63" t="s">
        <v>623</v>
      </c>
      <c r="X99" s="28"/>
      <c r="Y99" s="28"/>
      <c r="Z99" s="28"/>
      <c r="AA99" s="29" t="s">
        <v>474</v>
      </c>
      <c r="AB99" s="55">
        <v>1076</v>
      </c>
      <c r="AC99" s="55">
        <v>60161</v>
      </c>
      <c r="AD99" s="55">
        <f t="shared" si="8"/>
        <v>0</v>
      </c>
      <c r="AE99" s="55">
        <f t="shared" si="9"/>
        <v>1.6530369064525082E-3</v>
      </c>
      <c r="AF99" s="56"/>
      <c r="AG99" s="57">
        <v>61263</v>
      </c>
      <c r="AH99" s="57">
        <f t="shared" si="10"/>
        <v>1.6933548797806181E-3</v>
      </c>
      <c r="AI99" s="44"/>
      <c r="AJ99" s="32" t="s">
        <v>521</v>
      </c>
      <c r="AK99" s="24" t="s">
        <v>508</v>
      </c>
    </row>
    <row r="100" spans="1:37" s="12" customFormat="1" ht="39" customHeight="1" x14ac:dyDescent="0.25">
      <c r="A100" s="22">
        <v>90</v>
      </c>
      <c r="B100" s="22" t="s">
        <v>39</v>
      </c>
      <c r="C100" s="22" t="s">
        <v>55</v>
      </c>
      <c r="D100" s="23" t="s">
        <v>325</v>
      </c>
      <c r="E100" s="22" t="s">
        <v>42</v>
      </c>
      <c r="F100" s="22" t="s">
        <v>326</v>
      </c>
      <c r="G100" s="22" t="s">
        <v>519</v>
      </c>
      <c r="H100" s="22" t="s">
        <v>45</v>
      </c>
      <c r="I100" s="22">
        <v>7.07</v>
      </c>
      <c r="J100" s="22" t="s">
        <v>272</v>
      </c>
      <c r="K100" s="22"/>
      <c r="L100" s="22"/>
      <c r="M100" s="22">
        <v>21</v>
      </c>
      <c r="N100" s="22">
        <v>0</v>
      </c>
      <c r="O100" s="22">
        <v>0</v>
      </c>
      <c r="P100" s="22">
        <v>21</v>
      </c>
      <c r="Q100" s="22">
        <v>0</v>
      </c>
      <c r="R100" s="22">
        <v>0</v>
      </c>
      <c r="S100" s="22">
        <v>0</v>
      </c>
      <c r="T100" s="22">
        <v>21</v>
      </c>
      <c r="U100" s="22">
        <v>0</v>
      </c>
      <c r="V100" s="22">
        <v>69</v>
      </c>
      <c r="W100" s="22"/>
      <c r="X100" s="28"/>
      <c r="Y100" s="28"/>
      <c r="Z100" s="28"/>
      <c r="AA100" s="29" t="s">
        <v>474</v>
      </c>
      <c r="AB100" s="55">
        <v>1076</v>
      </c>
      <c r="AC100" s="55">
        <v>60161</v>
      </c>
      <c r="AD100" s="55">
        <f t="shared" si="8"/>
        <v>0</v>
      </c>
      <c r="AE100" s="55">
        <f t="shared" si="9"/>
        <v>2.4234856275402771E-3</v>
      </c>
      <c r="AF100" s="56"/>
      <c r="AG100" s="57">
        <v>61263</v>
      </c>
      <c r="AH100" s="57">
        <f t="shared" si="10"/>
        <v>2.4234856275402775E-3</v>
      </c>
      <c r="AI100" s="44"/>
      <c r="AJ100" s="32" t="s">
        <v>520</v>
      </c>
      <c r="AK100" s="24" t="s">
        <v>517</v>
      </c>
    </row>
    <row r="101" spans="1:37" s="12" customFormat="1" ht="39" customHeight="1" x14ac:dyDescent="0.25">
      <c r="A101" s="22">
        <v>91</v>
      </c>
      <c r="B101" s="22" t="s">
        <v>39</v>
      </c>
      <c r="C101" s="22" t="s">
        <v>55</v>
      </c>
      <c r="D101" s="23" t="s">
        <v>302</v>
      </c>
      <c r="E101" s="22" t="s">
        <v>61</v>
      </c>
      <c r="F101" s="22" t="s">
        <v>327</v>
      </c>
      <c r="G101" s="22" t="s">
        <v>328</v>
      </c>
      <c r="H101" s="22" t="s">
        <v>45</v>
      </c>
      <c r="I101" s="22">
        <v>0.8</v>
      </c>
      <c r="J101" s="22" t="s">
        <v>329</v>
      </c>
      <c r="K101" s="22"/>
      <c r="L101" s="22"/>
      <c r="M101" s="105">
        <v>42</v>
      </c>
      <c r="N101" s="103">
        <v>0</v>
      </c>
      <c r="O101" s="103">
        <v>0</v>
      </c>
      <c r="P101" s="105">
        <v>41</v>
      </c>
      <c r="Q101" s="103">
        <v>0</v>
      </c>
      <c r="R101" s="103">
        <v>0</v>
      </c>
      <c r="S101" s="103">
        <v>0</v>
      </c>
      <c r="T101" s="105">
        <v>41</v>
      </c>
      <c r="U101" s="62">
        <v>1</v>
      </c>
      <c r="V101" s="104">
        <f t="shared" ref="V101:V103" si="12">M101*5*1.73*0.4</f>
        <v>145.32000000000002</v>
      </c>
      <c r="W101" s="22" t="s">
        <v>64</v>
      </c>
      <c r="X101" s="28"/>
      <c r="Y101" s="28"/>
      <c r="Z101" s="28"/>
      <c r="AA101" s="29" t="s">
        <v>474</v>
      </c>
      <c r="AB101" s="55">
        <v>1076</v>
      </c>
      <c r="AC101" s="55">
        <v>60161</v>
      </c>
      <c r="AD101" s="55">
        <f t="shared" si="8"/>
        <v>0</v>
      </c>
      <c r="AE101" s="55">
        <f t="shared" si="9"/>
        <v>5.3539656889150069E-4</v>
      </c>
      <c r="AF101" s="56"/>
      <c r="AG101" s="57">
        <v>61263</v>
      </c>
      <c r="AH101" s="57">
        <f t="shared" si="10"/>
        <v>5.4845502179129326E-4</v>
      </c>
      <c r="AI101" s="44"/>
      <c r="AJ101" s="80" t="s">
        <v>521</v>
      </c>
      <c r="AK101" s="24" t="s">
        <v>522</v>
      </c>
    </row>
    <row r="102" spans="1:37" s="12" customFormat="1" ht="39" customHeight="1" x14ac:dyDescent="0.25">
      <c r="A102" s="22">
        <v>92</v>
      </c>
      <c r="B102" s="22" t="s">
        <v>39</v>
      </c>
      <c r="C102" s="22" t="s">
        <v>55</v>
      </c>
      <c r="D102" s="23" t="s">
        <v>330</v>
      </c>
      <c r="E102" s="22" t="s">
        <v>61</v>
      </c>
      <c r="F102" s="22" t="s">
        <v>327</v>
      </c>
      <c r="G102" s="22" t="s">
        <v>331</v>
      </c>
      <c r="H102" s="22" t="s">
        <v>45</v>
      </c>
      <c r="I102" s="22">
        <v>1.92</v>
      </c>
      <c r="J102" s="22" t="s">
        <v>332</v>
      </c>
      <c r="K102" s="22"/>
      <c r="L102" s="22"/>
      <c r="M102" s="105">
        <v>42</v>
      </c>
      <c r="N102" s="103">
        <v>0</v>
      </c>
      <c r="O102" s="103">
        <v>0</v>
      </c>
      <c r="P102" s="105">
        <v>41</v>
      </c>
      <c r="Q102" s="103">
        <v>0</v>
      </c>
      <c r="R102" s="103">
        <v>0</v>
      </c>
      <c r="S102" s="103">
        <v>0</v>
      </c>
      <c r="T102" s="105">
        <v>41</v>
      </c>
      <c r="U102" s="62">
        <v>1</v>
      </c>
      <c r="V102" s="104">
        <f t="shared" si="12"/>
        <v>145.32000000000002</v>
      </c>
      <c r="W102" s="22" t="s">
        <v>64</v>
      </c>
      <c r="X102" s="28"/>
      <c r="Y102" s="28"/>
      <c r="Z102" s="28"/>
      <c r="AA102" s="29" t="s">
        <v>474</v>
      </c>
      <c r="AB102" s="55">
        <v>1076</v>
      </c>
      <c r="AC102" s="55">
        <v>60161</v>
      </c>
      <c r="AD102" s="55">
        <f t="shared" si="8"/>
        <v>0</v>
      </c>
      <c r="AE102" s="55">
        <f t="shared" si="9"/>
        <v>1.2849517653396015E-3</v>
      </c>
      <c r="AF102" s="56"/>
      <c r="AG102" s="57">
        <v>61263</v>
      </c>
      <c r="AH102" s="57">
        <f t="shared" si="10"/>
        <v>1.3162920522991038E-3</v>
      </c>
      <c r="AI102" s="44"/>
      <c r="AJ102" s="81"/>
      <c r="AK102" s="24" t="s">
        <v>522</v>
      </c>
    </row>
    <row r="103" spans="1:37" s="12" customFormat="1" ht="39" customHeight="1" x14ac:dyDescent="0.25">
      <c r="A103" s="22">
        <v>93</v>
      </c>
      <c r="B103" s="22" t="s">
        <v>39</v>
      </c>
      <c r="C103" s="22" t="s">
        <v>106</v>
      </c>
      <c r="D103" s="23" t="s">
        <v>333</v>
      </c>
      <c r="E103" s="22" t="s">
        <v>61</v>
      </c>
      <c r="F103" s="22" t="s">
        <v>334</v>
      </c>
      <c r="G103" s="22" t="s">
        <v>335</v>
      </c>
      <c r="H103" s="22" t="s">
        <v>45</v>
      </c>
      <c r="I103" s="22">
        <v>1.1499999999999999</v>
      </c>
      <c r="J103" s="22" t="s">
        <v>336</v>
      </c>
      <c r="K103" s="22">
        <v>0</v>
      </c>
      <c r="L103" s="22">
        <v>0</v>
      </c>
      <c r="M103" s="22">
        <v>252</v>
      </c>
      <c r="N103" s="22">
        <v>0</v>
      </c>
      <c r="O103" s="22">
        <v>0</v>
      </c>
      <c r="P103" s="22">
        <v>252</v>
      </c>
      <c r="Q103" s="22">
        <v>0</v>
      </c>
      <c r="R103" s="22">
        <v>0</v>
      </c>
      <c r="S103" s="22">
        <v>0</v>
      </c>
      <c r="T103" s="22">
        <v>252</v>
      </c>
      <c r="U103" s="22">
        <v>0</v>
      </c>
      <c r="V103" s="22">
        <v>844</v>
      </c>
      <c r="W103" s="22"/>
      <c r="X103" s="28"/>
      <c r="Y103" s="28" t="s">
        <v>468</v>
      </c>
      <c r="Z103" s="28" t="s">
        <v>469</v>
      </c>
      <c r="AA103" s="29">
        <v>0</v>
      </c>
      <c r="AB103" s="55">
        <v>1076</v>
      </c>
      <c r="AC103" s="55">
        <v>60161</v>
      </c>
      <c r="AD103" s="55">
        <f t="shared" si="8"/>
        <v>0</v>
      </c>
      <c r="AE103" s="55">
        <f t="shared" si="9"/>
        <v>0</v>
      </c>
      <c r="AF103" s="56"/>
      <c r="AG103" s="57">
        <v>61263</v>
      </c>
      <c r="AH103" s="57">
        <f t="shared" si="10"/>
        <v>0</v>
      </c>
      <c r="AI103" s="44"/>
      <c r="AJ103" s="32" t="s">
        <v>470</v>
      </c>
      <c r="AK103" s="24" t="s">
        <v>463</v>
      </c>
    </row>
    <row r="104" spans="1:37" s="12" customFormat="1" ht="39" customHeight="1" x14ac:dyDescent="0.25">
      <c r="A104" s="22">
        <v>94</v>
      </c>
      <c r="B104" s="22" t="s">
        <v>39</v>
      </c>
      <c r="C104" s="22" t="s">
        <v>55</v>
      </c>
      <c r="D104" s="23" t="s">
        <v>325</v>
      </c>
      <c r="E104" s="22" t="s">
        <v>42</v>
      </c>
      <c r="F104" s="22" t="s">
        <v>345</v>
      </c>
      <c r="G104" s="22" t="s">
        <v>346</v>
      </c>
      <c r="H104" s="22" t="s">
        <v>45</v>
      </c>
      <c r="I104" s="22">
        <v>1.05</v>
      </c>
      <c r="J104" s="22" t="s">
        <v>272</v>
      </c>
      <c r="K104" s="22"/>
      <c r="L104" s="22"/>
      <c r="M104" s="22">
        <v>21</v>
      </c>
      <c r="N104" s="22">
        <v>0</v>
      </c>
      <c r="O104" s="22">
        <v>0</v>
      </c>
      <c r="P104" s="22">
        <v>21</v>
      </c>
      <c r="Q104" s="22">
        <v>0</v>
      </c>
      <c r="R104" s="22">
        <v>0</v>
      </c>
      <c r="S104" s="22">
        <v>0</v>
      </c>
      <c r="T104" s="22">
        <v>21</v>
      </c>
      <c r="U104" s="22">
        <v>0</v>
      </c>
      <c r="V104" s="22">
        <v>69</v>
      </c>
      <c r="W104" s="22"/>
      <c r="X104" s="28"/>
      <c r="Y104" s="28"/>
      <c r="Z104" s="28"/>
      <c r="AA104" s="29" t="s">
        <v>474</v>
      </c>
      <c r="AB104" s="55">
        <v>1076</v>
      </c>
      <c r="AC104" s="55">
        <v>60161</v>
      </c>
      <c r="AD104" s="55">
        <f t="shared" si="8"/>
        <v>0</v>
      </c>
      <c r="AE104" s="55">
        <f t="shared" si="9"/>
        <v>3.5992360805053625E-4</v>
      </c>
      <c r="AF104" s="56"/>
      <c r="AG104" s="57">
        <v>61263</v>
      </c>
      <c r="AH104" s="57">
        <f t="shared" si="10"/>
        <v>3.5992360805053625E-4</v>
      </c>
      <c r="AI104" s="44"/>
      <c r="AJ104" s="32" t="s">
        <v>516</v>
      </c>
      <c r="AK104" s="24" t="s">
        <v>517</v>
      </c>
    </row>
    <row r="105" spans="1:37" s="12" customFormat="1" ht="39" customHeight="1" x14ac:dyDescent="0.25">
      <c r="A105" s="22">
        <v>95</v>
      </c>
      <c r="B105" s="22" t="s">
        <v>39</v>
      </c>
      <c r="C105" s="22" t="s">
        <v>55</v>
      </c>
      <c r="D105" s="23" t="s">
        <v>355</v>
      </c>
      <c r="E105" s="22" t="s">
        <v>42</v>
      </c>
      <c r="F105" s="22" t="s">
        <v>356</v>
      </c>
      <c r="G105" s="22" t="s">
        <v>357</v>
      </c>
      <c r="H105" s="22" t="s">
        <v>45</v>
      </c>
      <c r="I105" s="22">
        <v>1.25</v>
      </c>
      <c r="J105" s="22" t="s">
        <v>358</v>
      </c>
      <c r="K105" s="22"/>
      <c r="L105" s="22"/>
      <c r="M105" s="22">
        <v>33</v>
      </c>
      <c r="N105" s="22">
        <v>0</v>
      </c>
      <c r="O105" s="22">
        <v>0</v>
      </c>
      <c r="P105" s="22">
        <v>33</v>
      </c>
      <c r="Q105" s="22">
        <v>0</v>
      </c>
      <c r="R105" s="22">
        <v>0</v>
      </c>
      <c r="S105" s="22">
        <v>0</v>
      </c>
      <c r="T105" s="22">
        <v>33</v>
      </c>
      <c r="U105" s="22">
        <v>0</v>
      </c>
      <c r="V105" s="22">
        <v>108</v>
      </c>
      <c r="W105" s="22"/>
      <c r="X105" s="28"/>
      <c r="Y105" s="28"/>
      <c r="Z105" s="28"/>
      <c r="AA105" s="29" t="s">
        <v>474</v>
      </c>
      <c r="AB105" s="55">
        <v>1076</v>
      </c>
      <c r="AC105" s="55">
        <v>60161</v>
      </c>
      <c r="AD105" s="55">
        <f t="shared" si="8"/>
        <v>0</v>
      </c>
      <c r="AE105" s="55">
        <f t="shared" si="9"/>
        <v>6.7332647764556093E-4</v>
      </c>
      <c r="AF105" s="56"/>
      <c r="AG105" s="57">
        <v>61263</v>
      </c>
      <c r="AH105" s="57">
        <f t="shared" si="10"/>
        <v>6.7332647764556093E-4</v>
      </c>
      <c r="AI105" s="44"/>
      <c r="AJ105" s="32" t="s">
        <v>523</v>
      </c>
      <c r="AK105" s="24" t="s">
        <v>464</v>
      </c>
    </row>
    <row r="106" spans="1:37" s="12" customFormat="1" ht="39" customHeight="1" x14ac:dyDescent="0.25">
      <c r="A106" s="22">
        <v>96</v>
      </c>
      <c r="B106" s="22" t="s">
        <v>39</v>
      </c>
      <c r="C106" s="22" t="s">
        <v>55</v>
      </c>
      <c r="D106" s="23" t="s">
        <v>56</v>
      </c>
      <c r="E106" s="22" t="s">
        <v>42</v>
      </c>
      <c r="F106" s="22" t="s">
        <v>57</v>
      </c>
      <c r="G106" s="22" t="s">
        <v>58</v>
      </c>
      <c r="H106" s="22" t="s">
        <v>45</v>
      </c>
      <c r="I106" s="22">
        <v>3.15</v>
      </c>
      <c r="J106" s="22" t="s">
        <v>59</v>
      </c>
      <c r="K106" s="22"/>
      <c r="L106" s="22"/>
      <c r="M106" s="22">
        <v>18</v>
      </c>
      <c r="N106" s="22">
        <v>0</v>
      </c>
      <c r="O106" s="22">
        <v>0</v>
      </c>
      <c r="P106" s="22">
        <v>18</v>
      </c>
      <c r="Q106" s="22">
        <v>0</v>
      </c>
      <c r="R106" s="22">
        <v>0</v>
      </c>
      <c r="S106" s="22">
        <v>0</v>
      </c>
      <c r="T106" s="22">
        <v>18</v>
      </c>
      <c r="U106" s="22">
        <v>0</v>
      </c>
      <c r="V106" s="22">
        <v>59</v>
      </c>
      <c r="W106" s="22"/>
      <c r="X106" s="28"/>
      <c r="Y106" s="28"/>
      <c r="Z106" s="28"/>
      <c r="AA106" s="29" t="s">
        <v>474</v>
      </c>
      <c r="AB106" s="55">
        <v>1076</v>
      </c>
      <c r="AC106" s="55">
        <v>60161</v>
      </c>
      <c r="AD106" s="55">
        <f t="shared" si="8"/>
        <v>0</v>
      </c>
      <c r="AE106" s="55">
        <f t="shared" si="9"/>
        <v>9.2551784927280729E-4</v>
      </c>
      <c r="AF106" s="56"/>
      <c r="AG106" s="57">
        <v>61263</v>
      </c>
      <c r="AH106" s="57">
        <f t="shared" si="10"/>
        <v>9.2551784927280729E-4</v>
      </c>
      <c r="AI106" s="44"/>
      <c r="AJ106" s="32" t="s">
        <v>524</v>
      </c>
      <c r="AK106" s="24" t="s">
        <v>464</v>
      </c>
    </row>
    <row r="107" spans="1:37" s="12" customFormat="1" ht="39" customHeight="1" x14ac:dyDescent="0.25">
      <c r="A107" s="22">
        <v>97</v>
      </c>
      <c r="B107" s="22" t="s">
        <v>39</v>
      </c>
      <c r="C107" s="22" t="s">
        <v>40</v>
      </c>
      <c r="D107" s="23" t="s">
        <v>292</v>
      </c>
      <c r="E107" s="22" t="s">
        <v>42</v>
      </c>
      <c r="F107" s="22" t="s">
        <v>293</v>
      </c>
      <c r="G107" s="22" t="s">
        <v>554</v>
      </c>
      <c r="H107" s="22" t="s">
        <v>45</v>
      </c>
      <c r="I107" s="22">
        <v>4.62</v>
      </c>
      <c r="J107" s="22" t="s">
        <v>529</v>
      </c>
      <c r="K107" s="22"/>
      <c r="L107" s="22"/>
      <c r="M107" s="22">
        <v>81</v>
      </c>
      <c r="N107" s="22">
        <v>0</v>
      </c>
      <c r="O107" s="22">
        <v>0</v>
      </c>
      <c r="P107" s="22">
        <v>81</v>
      </c>
      <c r="Q107" s="22">
        <v>0</v>
      </c>
      <c r="R107" s="22">
        <v>0</v>
      </c>
      <c r="S107" s="22">
        <v>0</v>
      </c>
      <c r="T107" s="22">
        <v>81</v>
      </c>
      <c r="U107" s="22">
        <v>0</v>
      </c>
      <c r="V107" s="22">
        <v>266</v>
      </c>
      <c r="W107" s="22"/>
      <c r="X107" s="28"/>
      <c r="Y107" s="28"/>
      <c r="Z107" s="28"/>
      <c r="AA107" s="29" t="s">
        <v>474</v>
      </c>
      <c r="AB107" s="55">
        <v>1076</v>
      </c>
      <c r="AC107" s="55">
        <v>60161</v>
      </c>
      <c r="AD107" s="55">
        <f t="shared" si="8"/>
        <v>0</v>
      </c>
      <c r="AE107" s="55">
        <f t="shared" si="9"/>
        <v>6.1084178052005292E-3</v>
      </c>
      <c r="AF107" s="56"/>
      <c r="AG107" s="57">
        <v>61263</v>
      </c>
      <c r="AH107" s="57">
        <f t="shared" si="10"/>
        <v>6.1084178052005283E-3</v>
      </c>
      <c r="AI107" s="44"/>
      <c r="AJ107" s="32" t="s">
        <v>530</v>
      </c>
      <c r="AK107" s="24" t="s">
        <v>512</v>
      </c>
    </row>
    <row r="108" spans="1:37" s="12" customFormat="1" ht="39" customHeight="1" x14ac:dyDescent="0.25">
      <c r="A108" s="22">
        <v>98</v>
      </c>
      <c r="B108" s="22" t="s">
        <v>39</v>
      </c>
      <c r="C108" s="22" t="s">
        <v>55</v>
      </c>
      <c r="D108" s="23" t="s">
        <v>60</v>
      </c>
      <c r="E108" s="22" t="s">
        <v>61</v>
      </c>
      <c r="F108" s="22" t="s">
        <v>359</v>
      </c>
      <c r="G108" s="22" t="s">
        <v>360</v>
      </c>
      <c r="H108" s="22" t="s">
        <v>45</v>
      </c>
      <c r="I108" s="22">
        <v>1</v>
      </c>
      <c r="J108" s="22" t="s">
        <v>63</v>
      </c>
      <c r="K108" s="22"/>
      <c r="L108" s="22"/>
      <c r="M108" s="22">
        <v>221</v>
      </c>
      <c r="N108" s="22">
        <v>0</v>
      </c>
      <c r="O108" s="22">
        <v>0</v>
      </c>
      <c r="P108" s="22">
        <v>220</v>
      </c>
      <c r="Q108" s="22">
        <v>0</v>
      </c>
      <c r="R108" s="22">
        <v>0</v>
      </c>
      <c r="S108" s="22">
        <v>220</v>
      </c>
      <c r="T108" s="22">
        <v>0</v>
      </c>
      <c r="U108" s="22">
        <v>1</v>
      </c>
      <c r="V108" s="22">
        <v>837</v>
      </c>
      <c r="W108" s="22" t="s">
        <v>64</v>
      </c>
      <c r="X108" s="28"/>
      <c r="Y108" s="28" t="s">
        <v>468</v>
      </c>
      <c r="Z108" s="28" t="s">
        <v>469</v>
      </c>
      <c r="AA108" s="29">
        <v>0</v>
      </c>
      <c r="AB108" s="55">
        <v>1076</v>
      </c>
      <c r="AC108" s="55">
        <v>60161</v>
      </c>
      <c r="AD108" s="55">
        <f t="shared" si="8"/>
        <v>0</v>
      </c>
      <c r="AE108" s="55">
        <f t="shared" si="9"/>
        <v>0</v>
      </c>
      <c r="AF108" s="56"/>
      <c r="AG108" s="57">
        <v>61263</v>
      </c>
      <c r="AH108" s="57">
        <f t="shared" si="10"/>
        <v>0</v>
      </c>
      <c r="AI108" s="44"/>
      <c r="AJ108" s="32" t="s">
        <v>470</v>
      </c>
      <c r="AK108" s="24" t="s">
        <v>482</v>
      </c>
    </row>
    <row r="109" spans="1:37" s="12" customFormat="1" ht="39" customHeight="1" x14ac:dyDescent="0.25">
      <c r="A109" s="22">
        <v>99</v>
      </c>
      <c r="B109" s="22" t="s">
        <v>96</v>
      </c>
      <c r="C109" s="22" t="s">
        <v>55</v>
      </c>
      <c r="D109" s="23" t="s">
        <v>381</v>
      </c>
      <c r="E109" s="22" t="s">
        <v>42</v>
      </c>
      <c r="F109" s="22" t="s">
        <v>382</v>
      </c>
      <c r="G109" s="22" t="s">
        <v>383</v>
      </c>
      <c r="H109" s="22" t="s">
        <v>45</v>
      </c>
      <c r="I109" s="22" t="s">
        <v>384</v>
      </c>
      <c r="J109" s="22" t="s">
        <v>385</v>
      </c>
      <c r="K109" s="22">
        <v>0</v>
      </c>
      <c r="L109" s="22">
        <v>0</v>
      </c>
      <c r="M109" s="22">
        <v>26</v>
      </c>
      <c r="N109" s="22">
        <v>0</v>
      </c>
      <c r="O109" s="22">
        <v>0</v>
      </c>
      <c r="P109" s="22">
        <v>26</v>
      </c>
      <c r="Q109" s="22">
        <v>0</v>
      </c>
      <c r="R109" s="22">
        <v>0</v>
      </c>
      <c r="S109" s="22">
        <v>0</v>
      </c>
      <c r="T109" s="22">
        <v>26</v>
      </c>
      <c r="U109" s="22">
        <v>0</v>
      </c>
      <c r="V109" s="22">
        <v>45</v>
      </c>
      <c r="W109" s="22"/>
      <c r="X109" s="28"/>
      <c r="Y109" s="28"/>
      <c r="Z109" s="28"/>
      <c r="AA109" s="29" t="s">
        <v>474</v>
      </c>
      <c r="AB109" s="55">
        <v>1076</v>
      </c>
      <c r="AC109" s="55">
        <v>60161</v>
      </c>
      <c r="AD109" s="55">
        <f t="shared" si="8"/>
        <v>0</v>
      </c>
      <c r="AE109" s="55">
        <f t="shared" si="9"/>
        <v>7.5118750306057492E-4</v>
      </c>
      <c r="AF109" s="56"/>
      <c r="AG109" s="57">
        <v>61263</v>
      </c>
      <c r="AH109" s="57">
        <f t="shared" si="10"/>
        <v>7.5118750306057492E-4</v>
      </c>
      <c r="AI109" s="44"/>
      <c r="AJ109" s="32" t="s">
        <v>555</v>
      </c>
      <c r="AK109" s="24" t="s">
        <v>461</v>
      </c>
    </row>
    <row r="110" spans="1:37" s="12" customFormat="1" ht="39" customHeight="1" x14ac:dyDescent="0.25">
      <c r="A110" s="22">
        <v>100</v>
      </c>
      <c r="B110" s="22" t="s">
        <v>96</v>
      </c>
      <c r="C110" s="22" t="s">
        <v>55</v>
      </c>
      <c r="D110" s="23" t="s">
        <v>143</v>
      </c>
      <c r="E110" s="22" t="s">
        <v>61</v>
      </c>
      <c r="F110" s="22" t="s">
        <v>144</v>
      </c>
      <c r="G110" s="22" t="s">
        <v>145</v>
      </c>
      <c r="H110" s="22" t="s">
        <v>45</v>
      </c>
      <c r="I110" s="22" t="s">
        <v>146</v>
      </c>
      <c r="J110" s="22" t="s">
        <v>147</v>
      </c>
      <c r="K110" s="22">
        <v>0</v>
      </c>
      <c r="L110" s="22">
        <v>0</v>
      </c>
      <c r="M110" s="22">
        <v>33</v>
      </c>
      <c r="N110" s="22">
        <v>0</v>
      </c>
      <c r="O110" s="22">
        <v>0</v>
      </c>
      <c r="P110" s="22">
        <v>33</v>
      </c>
      <c r="Q110" s="22">
        <v>0</v>
      </c>
      <c r="R110" s="22">
        <v>0</v>
      </c>
      <c r="S110" s="22">
        <v>0</v>
      </c>
      <c r="T110" s="22">
        <v>33</v>
      </c>
      <c r="U110" s="22">
        <v>0</v>
      </c>
      <c r="V110" s="22">
        <v>57.19</v>
      </c>
      <c r="W110" s="22"/>
      <c r="X110" s="28"/>
      <c r="Y110" s="28" t="s">
        <v>468</v>
      </c>
      <c r="Z110" s="28" t="s">
        <v>469</v>
      </c>
      <c r="AA110" s="29">
        <v>0</v>
      </c>
      <c r="AB110" s="55">
        <v>1076</v>
      </c>
      <c r="AC110" s="55">
        <v>60161</v>
      </c>
      <c r="AD110" s="55">
        <f t="shared" si="8"/>
        <v>0</v>
      </c>
      <c r="AE110" s="55">
        <f t="shared" si="9"/>
        <v>0</v>
      </c>
      <c r="AF110" s="56"/>
      <c r="AG110" s="57">
        <v>61263</v>
      </c>
      <c r="AH110" s="57">
        <f t="shared" si="10"/>
        <v>0</v>
      </c>
      <c r="AI110" s="44"/>
      <c r="AJ110" s="32" t="s">
        <v>470</v>
      </c>
      <c r="AK110" s="24" t="s">
        <v>525</v>
      </c>
    </row>
    <row r="111" spans="1:37" s="12" customFormat="1" ht="39" customHeight="1" x14ac:dyDescent="0.25">
      <c r="A111" s="22">
        <v>101</v>
      </c>
      <c r="B111" s="22" t="s">
        <v>96</v>
      </c>
      <c r="C111" s="22" t="s">
        <v>40</v>
      </c>
      <c r="D111" s="23" t="s">
        <v>249</v>
      </c>
      <c r="E111" s="22" t="s">
        <v>42</v>
      </c>
      <c r="F111" s="22" t="s">
        <v>250</v>
      </c>
      <c r="G111" s="22" t="s">
        <v>251</v>
      </c>
      <c r="H111" s="22" t="s">
        <v>45</v>
      </c>
      <c r="I111" s="22">
        <v>2</v>
      </c>
      <c r="J111" s="22" t="s">
        <v>252</v>
      </c>
      <c r="K111" s="22">
        <v>0</v>
      </c>
      <c r="L111" s="22">
        <v>0</v>
      </c>
      <c r="M111" s="22">
        <v>22</v>
      </c>
      <c r="N111" s="22">
        <v>0</v>
      </c>
      <c r="O111" s="22">
        <v>0</v>
      </c>
      <c r="P111" s="22">
        <v>22</v>
      </c>
      <c r="Q111" s="22">
        <v>0</v>
      </c>
      <c r="R111" s="22">
        <v>0</v>
      </c>
      <c r="S111" s="22">
        <v>0</v>
      </c>
      <c r="T111" s="22">
        <v>22</v>
      </c>
      <c r="U111" s="22">
        <v>0</v>
      </c>
      <c r="V111" s="22">
        <v>114.6</v>
      </c>
      <c r="W111" s="22"/>
      <c r="X111" s="28"/>
      <c r="Y111" s="28"/>
      <c r="Z111" s="28"/>
      <c r="AA111" s="29" t="s">
        <v>474</v>
      </c>
      <c r="AB111" s="55">
        <v>1076</v>
      </c>
      <c r="AC111" s="55">
        <v>60161</v>
      </c>
      <c r="AD111" s="55">
        <f t="shared" si="8"/>
        <v>0</v>
      </c>
      <c r="AE111" s="55">
        <f t="shared" si="9"/>
        <v>7.1821490948859837E-4</v>
      </c>
      <c r="AF111" s="56"/>
      <c r="AG111" s="57">
        <v>61263</v>
      </c>
      <c r="AH111" s="57">
        <f t="shared" si="10"/>
        <v>7.1821490948859837E-4</v>
      </c>
      <c r="AI111" s="44"/>
      <c r="AJ111" s="32" t="s">
        <v>526</v>
      </c>
      <c r="AK111" s="24" t="s">
        <v>464</v>
      </c>
    </row>
    <row r="112" spans="1:37" s="12" customFormat="1" ht="39" customHeight="1" x14ac:dyDescent="0.25">
      <c r="A112" s="22">
        <v>102</v>
      </c>
      <c r="B112" s="22" t="s">
        <v>96</v>
      </c>
      <c r="C112" s="22" t="s">
        <v>40</v>
      </c>
      <c r="D112" s="23" t="s">
        <v>257</v>
      </c>
      <c r="E112" s="22" t="s">
        <v>42</v>
      </c>
      <c r="F112" s="22" t="s">
        <v>258</v>
      </c>
      <c r="G112" s="22" t="s">
        <v>259</v>
      </c>
      <c r="H112" s="22" t="s">
        <v>45</v>
      </c>
      <c r="I112" s="22" t="s">
        <v>260</v>
      </c>
      <c r="J112" s="22" t="s">
        <v>261</v>
      </c>
      <c r="K112" s="22">
        <v>0</v>
      </c>
      <c r="L112" s="22">
        <v>0</v>
      </c>
      <c r="M112" s="22">
        <v>65</v>
      </c>
      <c r="N112" s="22">
        <v>0</v>
      </c>
      <c r="O112" s="22">
        <v>0</v>
      </c>
      <c r="P112" s="22">
        <v>65</v>
      </c>
      <c r="Q112" s="22">
        <v>0</v>
      </c>
      <c r="R112" s="22">
        <v>0</v>
      </c>
      <c r="S112" s="22">
        <v>0</v>
      </c>
      <c r="T112" s="22">
        <v>65</v>
      </c>
      <c r="U112" s="22">
        <v>0</v>
      </c>
      <c r="V112" s="22">
        <v>328.9</v>
      </c>
      <c r="W112" s="22"/>
      <c r="X112" s="28"/>
      <c r="Y112" s="28"/>
      <c r="Z112" s="28"/>
      <c r="AA112" s="29" t="s">
        <v>474</v>
      </c>
      <c r="AB112" s="55">
        <v>1076</v>
      </c>
      <c r="AC112" s="55">
        <v>60161</v>
      </c>
      <c r="AD112" s="55">
        <f t="shared" si="8"/>
        <v>0</v>
      </c>
      <c r="AE112" s="55">
        <f t="shared" si="9"/>
        <v>9.1882539216166367E-4</v>
      </c>
      <c r="AF112" s="56"/>
      <c r="AG112" s="57">
        <v>61263</v>
      </c>
      <c r="AH112" s="57">
        <f t="shared" si="10"/>
        <v>9.1882539216166367E-4</v>
      </c>
      <c r="AI112" s="44"/>
      <c r="AJ112" s="32" t="s">
        <v>527</v>
      </c>
      <c r="AK112" s="24" t="s">
        <v>464</v>
      </c>
    </row>
    <row r="113" spans="1:37" s="12" customFormat="1" ht="39" customHeight="1" x14ac:dyDescent="0.25">
      <c r="A113" s="22">
        <v>103</v>
      </c>
      <c r="B113" s="22" t="s">
        <v>96</v>
      </c>
      <c r="C113" s="22" t="s">
        <v>40</v>
      </c>
      <c r="D113" s="23" t="s">
        <v>287</v>
      </c>
      <c r="E113" s="22" t="s">
        <v>42</v>
      </c>
      <c r="F113" s="22" t="s">
        <v>288</v>
      </c>
      <c r="G113" s="22" t="s">
        <v>289</v>
      </c>
      <c r="H113" s="22" t="s">
        <v>45</v>
      </c>
      <c r="I113" s="22" t="s">
        <v>290</v>
      </c>
      <c r="J113" s="22" t="s">
        <v>291</v>
      </c>
      <c r="K113" s="22">
        <v>0</v>
      </c>
      <c r="L113" s="22">
        <v>0</v>
      </c>
      <c r="M113" s="22">
        <v>32</v>
      </c>
      <c r="N113" s="22">
        <v>0</v>
      </c>
      <c r="O113" s="22">
        <v>0</v>
      </c>
      <c r="P113" s="22">
        <v>32</v>
      </c>
      <c r="Q113" s="22">
        <v>0</v>
      </c>
      <c r="R113" s="22">
        <v>0</v>
      </c>
      <c r="S113" s="22">
        <v>0</v>
      </c>
      <c r="T113" s="22">
        <v>32</v>
      </c>
      <c r="U113" s="22">
        <v>0</v>
      </c>
      <c r="V113" s="22">
        <v>152.9</v>
      </c>
      <c r="W113" s="22"/>
      <c r="X113" s="28"/>
      <c r="Y113" s="28"/>
      <c r="Z113" s="28"/>
      <c r="AA113" s="29" t="s">
        <v>474</v>
      </c>
      <c r="AB113" s="55">
        <v>1076</v>
      </c>
      <c r="AC113" s="55">
        <v>60161</v>
      </c>
      <c r="AD113" s="55">
        <f t="shared" si="8"/>
        <v>0</v>
      </c>
      <c r="AE113" s="55">
        <f t="shared" si="9"/>
        <v>4.4398739859295168E-4</v>
      </c>
      <c r="AF113" s="56"/>
      <c r="AG113" s="57">
        <v>61263</v>
      </c>
      <c r="AH113" s="57">
        <f t="shared" si="10"/>
        <v>4.4398739859295168E-4</v>
      </c>
      <c r="AI113" s="44"/>
      <c r="AJ113" s="32" t="s">
        <v>528</v>
      </c>
      <c r="AK113" s="24" t="s">
        <v>467</v>
      </c>
    </row>
    <row r="114" spans="1:37" s="12" customFormat="1" ht="43.5" customHeight="1" x14ac:dyDescent="0.25">
      <c r="A114" s="22">
        <v>104</v>
      </c>
      <c r="B114" s="22" t="s">
        <v>39</v>
      </c>
      <c r="C114" s="22" t="s">
        <v>55</v>
      </c>
      <c r="D114" s="23" t="s">
        <v>337</v>
      </c>
      <c r="E114" s="22" t="s">
        <v>61</v>
      </c>
      <c r="F114" s="22" t="s">
        <v>338</v>
      </c>
      <c r="G114" s="22" t="s">
        <v>339</v>
      </c>
      <c r="H114" s="22" t="s">
        <v>45</v>
      </c>
      <c r="I114" s="22">
        <v>2.1659999999999999</v>
      </c>
      <c r="J114" s="22" t="s">
        <v>662</v>
      </c>
      <c r="K114" s="22">
        <v>0</v>
      </c>
      <c r="L114" s="22">
        <v>0</v>
      </c>
      <c r="M114" s="22">
        <v>339</v>
      </c>
      <c r="N114" s="22">
        <v>0</v>
      </c>
      <c r="O114" s="22">
        <v>0</v>
      </c>
      <c r="P114" s="22">
        <v>337</v>
      </c>
      <c r="Q114" s="22">
        <v>0</v>
      </c>
      <c r="R114" s="22">
        <v>0</v>
      </c>
      <c r="S114" s="22">
        <v>0</v>
      </c>
      <c r="T114" s="22">
        <v>337</v>
      </c>
      <c r="U114" s="22">
        <v>2</v>
      </c>
      <c r="V114" s="22">
        <v>2000</v>
      </c>
      <c r="W114" s="22"/>
      <c r="X114" s="28"/>
      <c r="Y114" s="28"/>
      <c r="Z114" s="28"/>
      <c r="AA114" s="29" t="s">
        <v>474</v>
      </c>
      <c r="AB114" s="55">
        <v>1076</v>
      </c>
      <c r="AC114" s="55">
        <v>60161</v>
      </c>
      <c r="AD114" s="55">
        <f t="shared" si="8"/>
        <v>0</v>
      </c>
      <c r="AE114" s="55">
        <f t="shared" si="9"/>
        <v>1.1914891533225601E-2</v>
      </c>
      <c r="AF114" s="56"/>
      <c r="AG114" s="57">
        <v>61263</v>
      </c>
      <c r="AH114" s="57">
        <f t="shared" si="10"/>
        <v>1.1985603055677979E-2</v>
      </c>
      <c r="AI114" s="44"/>
      <c r="AJ114" s="32" t="s">
        <v>507</v>
      </c>
      <c r="AK114" s="24" t="s">
        <v>464</v>
      </c>
    </row>
    <row r="115" spans="1:37" s="12" customFormat="1" ht="43.5" customHeight="1" x14ac:dyDescent="0.25">
      <c r="A115" s="22"/>
      <c r="B115" s="22"/>
      <c r="C115" s="22"/>
      <c r="D115" s="23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8"/>
      <c r="Y115" s="28"/>
      <c r="Z115" s="28"/>
      <c r="AA115" s="29"/>
      <c r="AB115" s="55"/>
      <c r="AC115" s="55"/>
      <c r="AD115" s="55"/>
      <c r="AE115" s="55"/>
      <c r="AF115" s="56"/>
      <c r="AG115" s="57"/>
      <c r="AH115" s="57">
        <f>SUM(AH11:AH114)</f>
        <v>0.15663044578293589</v>
      </c>
      <c r="AI115" s="44"/>
      <c r="AJ115" s="49"/>
      <c r="AK115" s="49"/>
    </row>
    <row r="116" spans="1:37" s="59" customFormat="1" ht="84" customHeight="1" x14ac:dyDescent="0.25">
      <c r="A116" s="22">
        <v>105</v>
      </c>
      <c r="B116" s="58" t="s">
        <v>556</v>
      </c>
      <c r="C116" s="58" t="s">
        <v>55</v>
      </c>
      <c r="D116" s="58" t="s">
        <v>180</v>
      </c>
      <c r="E116" s="58" t="s">
        <v>61</v>
      </c>
      <c r="F116" s="58" t="s">
        <v>181</v>
      </c>
      <c r="G116" s="58" t="s">
        <v>182</v>
      </c>
      <c r="H116" s="58" t="s">
        <v>45</v>
      </c>
      <c r="I116" s="58">
        <v>2.5</v>
      </c>
      <c r="J116" s="58" t="s">
        <v>183</v>
      </c>
      <c r="K116" s="58"/>
      <c r="L116" s="58"/>
      <c r="M116" s="58">
        <v>1</v>
      </c>
      <c r="N116" s="58">
        <v>0</v>
      </c>
      <c r="O116" s="58">
        <v>0</v>
      </c>
      <c r="P116" s="58">
        <v>1</v>
      </c>
      <c r="Q116" s="58">
        <v>0</v>
      </c>
      <c r="R116" s="58">
        <v>0</v>
      </c>
      <c r="S116" s="58">
        <v>1</v>
      </c>
      <c r="T116" s="58">
        <v>0</v>
      </c>
      <c r="U116" s="58">
        <v>0</v>
      </c>
      <c r="V116" s="58"/>
      <c r="W116" s="58"/>
      <c r="X116" s="58"/>
      <c r="Y116" s="58"/>
      <c r="Z116" s="58"/>
      <c r="AA116" s="58">
        <v>1</v>
      </c>
      <c r="AB116" s="55">
        <v>1076</v>
      </c>
      <c r="AC116" s="55">
        <v>60161</v>
      </c>
      <c r="AD116" s="55">
        <f t="shared" ref="AD116:AD123" si="13">(I116*S116)*AA116/AB116</f>
        <v>2.3234200743494425E-3</v>
      </c>
      <c r="AE116" s="55">
        <f t="shared" ref="AE116:AE123" si="14">(I116*T116)*AA116/AG116</f>
        <v>0</v>
      </c>
      <c r="AF116" s="56"/>
      <c r="AG116" s="57">
        <v>61263</v>
      </c>
      <c r="AH116" s="57">
        <f t="shared" ref="AH116:AH123" si="15">M116*AA116/AG116*I116</f>
        <v>4.0807665311852178E-5</v>
      </c>
    </row>
    <row r="117" spans="1:37" s="59" customFormat="1" ht="84" customHeight="1" x14ac:dyDescent="0.25">
      <c r="A117" s="22">
        <v>106</v>
      </c>
      <c r="B117" s="58" t="s">
        <v>556</v>
      </c>
      <c r="C117" s="58" t="s">
        <v>55</v>
      </c>
      <c r="D117" s="58" t="s">
        <v>184</v>
      </c>
      <c r="E117" s="58" t="s">
        <v>61</v>
      </c>
      <c r="F117" s="58" t="s">
        <v>185</v>
      </c>
      <c r="G117" s="58" t="s">
        <v>186</v>
      </c>
      <c r="H117" s="58" t="s">
        <v>45</v>
      </c>
      <c r="I117" s="58">
        <v>1.73</v>
      </c>
      <c r="J117" s="58" t="s">
        <v>187</v>
      </c>
      <c r="K117" s="58"/>
      <c r="L117" s="58"/>
      <c r="M117" s="58">
        <v>3</v>
      </c>
      <c r="N117" s="58">
        <v>0</v>
      </c>
      <c r="O117" s="58">
        <v>0</v>
      </c>
      <c r="P117" s="58">
        <v>3</v>
      </c>
      <c r="Q117" s="58">
        <v>0</v>
      </c>
      <c r="R117" s="58">
        <v>0</v>
      </c>
      <c r="S117" s="58">
        <v>3</v>
      </c>
      <c r="T117" s="58">
        <v>0</v>
      </c>
      <c r="U117" s="58">
        <v>0</v>
      </c>
      <c r="V117" s="58"/>
      <c r="W117" s="58"/>
      <c r="X117" s="58"/>
      <c r="Y117" s="58"/>
      <c r="Z117" s="58"/>
      <c r="AA117" s="58">
        <v>1</v>
      </c>
      <c r="AB117" s="55">
        <v>1076</v>
      </c>
      <c r="AC117" s="55">
        <v>60161</v>
      </c>
      <c r="AD117" s="55">
        <f t="shared" si="13"/>
        <v>4.8234200743494417E-3</v>
      </c>
      <c r="AE117" s="55">
        <f t="shared" si="14"/>
        <v>0</v>
      </c>
      <c r="AF117" s="56"/>
      <c r="AG117" s="57">
        <v>61263</v>
      </c>
      <c r="AH117" s="57">
        <f t="shared" si="15"/>
        <v>8.4716713187405122E-5</v>
      </c>
    </row>
    <row r="118" spans="1:37" s="59" customFormat="1" ht="48.75" customHeight="1" x14ac:dyDescent="0.25">
      <c r="A118" s="22">
        <v>107</v>
      </c>
      <c r="B118" s="58" t="s">
        <v>556</v>
      </c>
      <c r="C118" s="58" t="s">
        <v>370</v>
      </c>
      <c r="D118" s="58" t="s">
        <v>371</v>
      </c>
      <c r="E118" s="58" t="s">
        <v>89</v>
      </c>
      <c r="F118" s="58" t="s">
        <v>372</v>
      </c>
      <c r="G118" s="58" t="s">
        <v>373</v>
      </c>
      <c r="H118" s="58" t="s">
        <v>45</v>
      </c>
      <c r="I118" s="58">
        <v>0.6</v>
      </c>
      <c r="J118" s="58"/>
      <c r="K118" s="58"/>
      <c r="L118" s="58"/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0</v>
      </c>
      <c r="T118" s="58">
        <v>0</v>
      </c>
      <c r="U118" s="58">
        <v>0</v>
      </c>
      <c r="V118" s="58"/>
      <c r="W118" s="58"/>
      <c r="X118" s="58"/>
      <c r="Y118" s="58"/>
      <c r="Z118" s="58"/>
      <c r="AA118" s="58">
        <v>1</v>
      </c>
      <c r="AB118" s="55">
        <v>1076</v>
      </c>
      <c r="AC118" s="55">
        <v>60161</v>
      </c>
      <c r="AD118" s="55">
        <f t="shared" si="13"/>
        <v>0</v>
      </c>
      <c r="AE118" s="55">
        <f t="shared" si="14"/>
        <v>0</v>
      </c>
      <c r="AF118" s="56"/>
      <c r="AG118" s="57">
        <v>61263</v>
      </c>
      <c r="AH118" s="57">
        <f t="shared" si="15"/>
        <v>0</v>
      </c>
    </row>
    <row r="119" spans="1:37" s="59" customFormat="1" ht="51" customHeight="1" x14ac:dyDescent="0.25">
      <c r="A119" s="22">
        <v>108</v>
      </c>
      <c r="B119" s="58" t="s">
        <v>556</v>
      </c>
      <c r="C119" s="58" t="s">
        <v>55</v>
      </c>
      <c r="D119" s="58" t="s">
        <v>204</v>
      </c>
      <c r="E119" s="58" t="s">
        <v>89</v>
      </c>
      <c r="F119" s="58" t="s">
        <v>205</v>
      </c>
      <c r="G119" s="58" t="s">
        <v>206</v>
      </c>
      <c r="H119" s="58" t="s">
        <v>45</v>
      </c>
      <c r="I119" s="58">
        <v>2.9</v>
      </c>
      <c r="J119" s="58"/>
      <c r="K119" s="58"/>
      <c r="L119" s="58"/>
      <c r="M119" s="58">
        <v>1</v>
      </c>
      <c r="N119" s="58">
        <v>0</v>
      </c>
      <c r="O119" s="58">
        <v>0</v>
      </c>
      <c r="P119" s="58">
        <v>1</v>
      </c>
      <c r="Q119" s="58">
        <v>0</v>
      </c>
      <c r="R119" s="58">
        <v>0</v>
      </c>
      <c r="S119" s="58">
        <v>1</v>
      </c>
      <c r="T119" s="58">
        <v>0</v>
      </c>
      <c r="U119" s="58">
        <v>0</v>
      </c>
      <c r="V119" s="58"/>
      <c r="W119" s="58"/>
      <c r="X119" s="58"/>
      <c r="Y119" s="58"/>
      <c r="Z119" s="58"/>
      <c r="AA119" s="58">
        <v>1</v>
      </c>
      <c r="AB119" s="55">
        <v>1076</v>
      </c>
      <c r="AC119" s="55">
        <v>60161</v>
      </c>
      <c r="AD119" s="55">
        <f t="shared" si="13"/>
        <v>2.695167286245353E-3</v>
      </c>
      <c r="AE119" s="55">
        <f t="shared" si="14"/>
        <v>0</v>
      </c>
      <c r="AF119" s="56"/>
      <c r="AG119" s="57">
        <v>61263</v>
      </c>
      <c r="AH119" s="57">
        <f t="shared" si="15"/>
        <v>4.7336891761748526E-5</v>
      </c>
    </row>
    <row r="120" spans="1:37" s="59" customFormat="1" ht="48.75" customHeight="1" x14ac:dyDescent="0.25">
      <c r="A120" s="22">
        <v>109</v>
      </c>
      <c r="B120" s="58" t="s">
        <v>556</v>
      </c>
      <c r="C120" s="58" t="s">
        <v>40</v>
      </c>
      <c r="D120" s="58" t="s">
        <v>254</v>
      </c>
      <c r="E120" s="58" t="s">
        <v>42</v>
      </c>
      <c r="F120" s="58" t="s">
        <v>255</v>
      </c>
      <c r="G120" s="58" t="s">
        <v>256</v>
      </c>
      <c r="H120" s="58" t="s">
        <v>45</v>
      </c>
      <c r="I120" s="58">
        <v>0.67</v>
      </c>
      <c r="J120" s="58"/>
      <c r="K120" s="58"/>
      <c r="L120" s="58"/>
      <c r="M120" s="58">
        <v>9</v>
      </c>
      <c r="N120" s="58">
        <v>0</v>
      </c>
      <c r="O120" s="58">
        <v>0</v>
      </c>
      <c r="P120" s="58">
        <v>9</v>
      </c>
      <c r="Q120" s="58">
        <v>0</v>
      </c>
      <c r="R120" s="58">
        <v>0</v>
      </c>
      <c r="S120" s="58">
        <v>0</v>
      </c>
      <c r="T120" s="58">
        <v>9</v>
      </c>
      <c r="U120" s="58">
        <v>0</v>
      </c>
      <c r="V120" s="58"/>
      <c r="W120" s="58"/>
      <c r="X120" s="58"/>
      <c r="Y120" s="58"/>
      <c r="Z120" s="58"/>
      <c r="AA120" s="58">
        <v>1</v>
      </c>
      <c r="AB120" s="55">
        <v>1076</v>
      </c>
      <c r="AC120" s="55">
        <v>60161</v>
      </c>
      <c r="AD120" s="55">
        <f t="shared" si="13"/>
        <v>0</v>
      </c>
      <c r="AE120" s="55">
        <f t="shared" si="14"/>
        <v>9.8428088732187464E-5</v>
      </c>
      <c r="AF120" s="56"/>
      <c r="AG120" s="57">
        <v>61263</v>
      </c>
      <c r="AH120" s="57">
        <f t="shared" si="15"/>
        <v>9.8428088732187451E-5</v>
      </c>
    </row>
    <row r="121" spans="1:37" s="59" customFormat="1" ht="49.5" customHeight="1" x14ac:dyDescent="0.25">
      <c r="A121" s="22">
        <v>110</v>
      </c>
      <c r="B121" s="58" t="s">
        <v>556</v>
      </c>
      <c r="C121" s="58" t="s">
        <v>40</v>
      </c>
      <c r="D121" s="58" t="s">
        <v>386</v>
      </c>
      <c r="E121" s="58" t="s">
        <v>61</v>
      </c>
      <c r="F121" s="58" t="s">
        <v>387</v>
      </c>
      <c r="G121" s="58" t="s">
        <v>388</v>
      </c>
      <c r="H121" s="58" t="s">
        <v>45</v>
      </c>
      <c r="I121" s="58">
        <v>2.75</v>
      </c>
      <c r="J121" s="58"/>
      <c r="K121" s="58"/>
      <c r="L121" s="58"/>
      <c r="M121" s="58">
        <v>1</v>
      </c>
      <c r="N121" s="58">
        <v>0</v>
      </c>
      <c r="O121" s="58">
        <v>0</v>
      </c>
      <c r="P121" s="58">
        <v>1</v>
      </c>
      <c r="Q121" s="58">
        <v>0</v>
      </c>
      <c r="R121" s="58">
        <v>0</v>
      </c>
      <c r="S121" s="58">
        <v>0</v>
      </c>
      <c r="T121" s="58">
        <v>1</v>
      </c>
      <c r="U121" s="58">
        <v>0</v>
      </c>
      <c r="V121" s="58"/>
      <c r="W121" s="58"/>
      <c r="X121" s="58"/>
      <c r="Y121" s="58"/>
      <c r="Z121" s="58"/>
      <c r="AA121" s="58">
        <v>1</v>
      </c>
      <c r="AB121" s="55">
        <v>1076</v>
      </c>
      <c r="AC121" s="55">
        <v>60161</v>
      </c>
      <c r="AD121" s="55">
        <f t="shared" si="13"/>
        <v>0</v>
      </c>
      <c r="AE121" s="55">
        <f t="shared" si="14"/>
        <v>4.4888431843037398E-5</v>
      </c>
      <c r="AF121" s="56"/>
      <c r="AG121" s="57">
        <v>61263</v>
      </c>
      <c r="AH121" s="57">
        <f t="shared" si="15"/>
        <v>4.4888431843037398E-5</v>
      </c>
    </row>
    <row r="122" spans="1:37" s="59" customFormat="1" ht="42" customHeight="1" x14ac:dyDescent="0.25">
      <c r="A122" s="22">
        <v>111</v>
      </c>
      <c r="B122" s="58" t="s">
        <v>556</v>
      </c>
      <c r="C122" s="58" t="s">
        <v>55</v>
      </c>
      <c r="D122" s="58" t="s">
        <v>130</v>
      </c>
      <c r="E122" s="58" t="s">
        <v>89</v>
      </c>
      <c r="F122" s="58" t="s">
        <v>131</v>
      </c>
      <c r="G122" s="58" t="s">
        <v>132</v>
      </c>
      <c r="H122" s="58" t="s">
        <v>45</v>
      </c>
      <c r="I122" s="58">
        <v>0.88</v>
      </c>
      <c r="J122" s="58" t="s">
        <v>133</v>
      </c>
      <c r="K122" s="58"/>
      <c r="L122" s="58"/>
      <c r="M122" s="58">
        <v>17</v>
      </c>
      <c r="N122" s="58">
        <v>0</v>
      </c>
      <c r="O122" s="58">
        <v>0</v>
      </c>
      <c r="P122" s="58">
        <v>17</v>
      </c>
      <c r="Q122" s="58">
        <v>0</v>
      </c>
      <c r="R122" s="58">
        <v>0</v>
      </c>
      <c r="S122" s="58">
        <v>17</v>
      </c>
      <c r="T122" s="58">
        <v>0</v>
      </c>
      <c r="U122" s="58">
        <v>0</v>
      </c>
      <c r="V122" s="58"/>
      <c r="W122" s="58"/>
      <c r="X122" s="58"/>
      <c r="Y122" s="58"/>
      <c r="Z122" s="58"/>
      <c r="AA122" s="58">
        <v>1</v>
      </c>
      <c r="AB122" s="55">
        <v>1076</v>
      </c>
      <c r="AC122" s="55">
        <v>60161</v>
      </c>
      <c r="AD122" s="55">
        <f t="shared" si="13"/>
        <v>1.3903345724907064E-2</v>
      </c>
      <c r="AE122" s="55">
        <f t="shared" si="14"/>
        <v>0</v>
      </c>
      <c r="AF122" s="56"/>
      <c r="AG122" s="57">
        <v>61263</v>
      </c>
      <c r="AH122" s="57">
        <f t="shared" si="15"/>
        <v>2.4419306922612345E-4</v>
      </c>
    </row>
    <row r="123" spans="1:37" s="59" customFormat="1" ht="39" customHeight="1" x14ac:dyDescent="0.25">
      <c r="A123" s="22">
        <v>112</v>
      </c>
      <c r="B123" s="58" t="s">
        <v>556</v>
      </c>
      <c r="C123" s="58" t="s">
        <v>55</v>
      </c>
      <c r="D123" s="58" t="s">
        <v>126</v>
      </c>
      <c r="E123" s="58" t="s">
        <v>61</v>
      </c>
      <c r="F123" s="58" t="s">
        <v>127</v>
      </c>
      <c r="G123" s="58" t="s">
        <v>128</v>
      </c>
      <c r="H123" s="58" t="s">
        <v>45</v>
      </c>
      <c r="I123" s="58">
        <v>1.93</v>
      </c>
      <c r="J123" s="58"/>
      <c r="K123" s="58"/>
      <c r="L123" s="58"/>
      <c r="M123" s="58">
        <v>1</v>
      </c>
      <c r="N123" s="58">
        <v>0</v>
      </c>
      <c r="O123" s="58">
        <v>0</v>
      </c>
      <c r="P123" s="58">
        <v>1</v>
      </c>
      <c r="Q123" s="58">
        <v>0</v>
      </c>
      <c r="R123" s="58">
        <v>0</v>
      </c>
      <c r="S123" s="58">
        <v>1</v>
      </c>
      <c r="T123" s="58">
        <v>0</v>
      </c>
      <c r="U123" s="58">
        <v>0</v>
      </c>
      <c r="V123" s="58"/>
      <c r="W123" s="58"/>
      <c r="X123" s="58"/>
      <c r="Y123" s="58"/>
      <c r="Z123" s="58"/>
      <c r="AA123" s="58">
        <v>1</v>
      </c>
      <c r="AB123" s="55">
        <v>1076</v>
      </c>
      <c r="AC123" s="55">
        <v>60161</v>
      </c>
      <c r="AD123" s="55">
        <f t="shared" si="13"/>
        <v>1.7936802973977694E-3</v>
      </c>
      <c r="AE123" s="55">
        <f t="shared" si="14"/>
        <v>0</v>
      </c>
      <c r="AF123" s="56"/>
      <c r="AG123" s="57">
        <v>61263</v>
      </c>
      <c r="AH123" s="57">
        <f t="shared" si="15"/>
        <v>3.1503517620749878E-5</v>
      </c>
    </row>
    <row r="124" spans="1:37" s="12" customFormat="1" x14ac:dyDescent="0.25">
      <c r="A124" s="22"/>
      <c r="D124" s="20"/>
      <c r="AG124" s="54"/>
      <c r="AH124" s="54">
        <f>SUM(AH116:AH123)</f>
        <v>5.9187437768310402E-4</v>
      </c>
      <c r="AJ124" s="20"/>
      <c r="AK124" s="27"/>
    </row>
    <row r="125" spans="1:37" s="59" customFormat="1" ht="39" customHeight="1" x14ac:dyDescent="0.25">
      <c r="A125" s="22">
        <v>113</v>
      </c>
      <c r="B125" s="58" t="s">
        <v>557</v>
      </c>
      <c r="C125" s="58" t="s">
        <v>87</v>
      </c>
      <c r="D125" s="58" t="s">
        <v>88</v>
      </c>
      <c r="E125" s="58" t="s">
        <v>89</v>
      </c>
      <c r="F125" s="58" t="s">
        <v>90</v>
      </c>
      <c r="G125" s="58" t="s">
        <v>91</v>
      </c>
      <c r="H125" s="58" t="s">
        <v>45</v>
      </c>
      <c r="I125" s="58">
        <v>0.98</v>
      </c>
      <c r="J125" s="58" t="s">
        <v>92</v>
      </c>
      <c r="K125" s="58">
        <v>0</v>
      </c>
      <c r="L125" s="58">
        <v>1</v>
      </c>
      <c r="M125" s="58">
        <v>806</v>
      </c>
      <c r="N125" s="58">
        <v>0</v>
      </c>
      <c r="O125" s="58">
        <v>1</v>
      </c>
      <c r="P125" s="58">
        <v>805</v>
      </c>
      <c r="Q125" s="58">
        <v>0</v>
      </c>
      <c r="R125" s="58">
        <v>0</v>
      </c>
      <c r="S125" s="58">
        <v>1</v>
      </c>
      <c r="T125" s="58">
        <v>805</v>
      </c>
      <c r="U125" s="58">
        <v>0</v>
      </c>
      <c r="V125" s="58">
        <v>730</v>
      </c>
      <c r="W125" s="58"/>
      <c r="X125" s="58" t="s">
        <v>93</v>
      </c>
      <c r="Y125" s="58" t="s">
        <v>94</v>
      </c>
      <c r="Z125" s="58" t="s">
        <v>95</v>
      </c>
      <c r="AA125" s="58">
        <v>0</v>
      </c>
      <c r="AB125" s="55">
        <v>1076</v>
      </c>
      <c r="AC125" s="55">
        <v>60161</v>
      </c>
      <c r="AD125" s="55">
        <f t="shared" ref="AD125:AD126" si="16">(I125*S125)*AA125/AB125</f>
        <v>0</v>
      </c>
      <c r="AE125" s="55">
        <f t="shared" ref="AE125:AE126" si="17">(I125*T125)*AA125/AG125</f>
        <v>0</v>
      </c>
      <c r="AF125" s="56"/>
      <c r="AG125" s="57">
        <v>61263</v>
      </c>
      <c r="AH125" s="57">
        <f t="shared" ref="AH125:AH126" si="18">M125*AA125/AG125*I125</f>
        <v>0</v>
      </c>
    </row>
    <row r="126" spans="1:37" s="59" customFormat="1" ht="39" customHeight="1" x14ac:dyDescent="0.25">
      <c r="A126" s="22">
        <v>114</v>
      </c>
      <c r="B126" s="58" t="s">
        <v>557</v>
      </c>
      <c r="C126" s="58" t="s">
        <v>87</v>
      </c>
      <c r="D126" s="58" t="s">
        <v>430</v>
      </c>
      <c r="E126" s="58" t="s">
        <v>89</v>
      </c>
      <c r="F126" s="58" t="s">
        <v>431</v>
      </c>
      <c r="G126" s="58" t="s">
        <v>432</v>
      </c>
      <c r="H126" s="58" t="s">
        <v>45</v>
      </c>
      <c r="I126" s="58">
        <v>3</v>
      </c>
      <c r="J126" s="58" t="s">
        <v>433</v>
      </c>
      <c r="K126" s="58">
        <v>0</v>
      </c>
      <c r="L126" s="58">
        <v>0</v>
      </c>
      <c r="M126" s="58">
        <v>550</v>
      </c>
      <c r="N126" s="58">
        <v>0</v>
      </c>
      <c r="O126" s="58">
        <v>0</v>
      </c>
      <c r="P126" s="58">
        <v>550</v>
      </c>
      <c r="Q126" s="58">
        <v>0</v>
      </c>
      <c r="R126" s="58">
        <v>0</v>
      </c>
      <c r="S126" s="58">
        <v>0</v>
      </c>
      <c r="T126" s="58">
        <v>550</v>
      </c>
      <c r="U126" s="58">
        <v>0</v>
      </c>
      <c r="V126" s="58">
        <v>600</v>
      </c>
      <c r="W126" s="58"/>
      <c r="X126" s="58" t="s">
        <v>434</v>
      </c>
      <c r="Y126" s="58" t="s">
        <v>435</v>
      </c>
      <c r="Z126" s="58" t="s">
        <v>436</v>
      </c>
      <c r="AA126" s="58">
        <v>1</v>
      </c>
      <c r="AB126" s="55">
        <v>1076</v>
      </c>
      <c r="AC126" s="55">
        <v>60161</v>
      </c>
      <c r="AD126" s="55">
        <f t="shared" si="16"/>
        <v>0</v>
      </c>
      <c r="AE126" s="55">
        <f t="shared" si="17"/>
        <v>2.6933059105822436E-2</v>
      </c>
      <c r="AF126" s="56"/>
      <c r="AG126" s="57">
        <v>61263</v>
      </c>
      <c r="AH126" s="57">
        <f t="shared" si="18"/>
        <v>2.693305910582244E-2</v>
      </c>
    </row>
    <row r="127" spans="1:37" s="12" customFormat="1" ht="18" x14ac:dyDescent="0.25">
      <c r="D127" s="20"/>
      <c r="AG127" s="54"/>
      <c r="AH127" s="54">
        <f>SUM(AH125:AH126)</f>
        <v>2.693305910582244E-2</v>
      </c>
      <c r="AJ127" s="20"/>
      <c r="AK127" s="27"/>
    </row>
    <row r="128" spans="1:37" s="12" customFormat="1" ht="18" x14ac:dyDescent="0.25">
      <c r="D128" s="20"/>
      <c r="AG128" s="54"/>
      <c r="AH128" s="54"/>
      <c r="AJ128" s="20"/>
      <c r="AK128" s="27"/>
    </row>
    <row r="129" spans="4:37" s="12" customFormat="1" ht="18" x14ac:dyDescent="0.25">
      <c r="D129" s="20"/>
      <c r="AG129" s="54"/>
      <c r="AH129" s="54"/>
      <c r="AJ129" s="20"/>
      <c r="AK129" s="27"/>
    </row>
    <row r="130" spans="4:37" s="12" customFormat="1" ht="18" x14ac:dyDescent="0.25">
      <c r="D130" s="20"/>
      <c r="AG130" s="54"/>
      <c r="AH130" s="54"/>
      <c r="AJ130" s="20"/>
      <c r="AK130" s="27"/>
    </row>
    <row r="131" spans="4:37" s="12" customFormat="1" ht="18" x14ac:dyDescent="0.25">
      <c r="D131" s="20"/>
      <c r="AG131" s="54"/>
      <c r="AH131" s="54">
        <f>AH127+AH124+AH115</f>
        <v>0.18415537926644143</v>
      </c>
      <c r="AJ131" s="20"/>
      <c r="AK131" s="27"/>
    </row>
    <row r="132" spans="4:37" s="12" customFormat="1" ht="18" x14ac:dyDescent="0.25">
      <c r="D132" s="20"/>
      <c r="AG132" s="54"/>
      <c r="AH132" s="54">
        <v>1.64</v>
      </c>
      <c r="AJ132" s="20"/>
      <c r="AK132" s="27"/>
    </row>
    <row r="133" spans="4:37" s="12" customFormat="1" ht="18" x14ac:dyDescent="0.25">
      <c r="D133" s="20"/>
      <c r="AG133" s="54"/>
      <c r="AH133" s="54">
        <f>AH131+AH132</f>
        <v>1.8241553792664413</v>
      </c>
      <c r="AJ133" s="20"/>
      <c r="AK133" s="27"/>
    </row>
    <row r="134" spans="4:37" s="12" customFormat="1" ht="18" x14ac:dyDescent="0.25">
      <c r="D134" s="20"/>
      <c r="AG134" s="54"/>
      <c r="AH134" s="54"/>
      <c r="AJ134" s="20"/>
      <c r="AK134" s="27"/>
    </row>
    <row r="135" spans="4:37" s="12" customFormat="1" ht="18" x14ac:dyDescent="0.25">
      <c r="D135" s="20"/>
      <c r="AG135" s="54"/>
      <c r="AH135" s="54"/>
      <c r="AJ135" s="20"/>
      <c r="AK135" s="27"/>
    </row>
    <row r="136" spans="4:37" s="12" customFormat="1" ht="18" x14ac:dyDescent="0.25">
      <c r="D136" s="20"/>
      <c r="AG136" s="54"/>
      <c r="AH136" s="54"/>
      <c r="AJ136" s="20"/>
      <c r="AK136" s="27"/>
    </row>
    <row r="137" spans="4:37" s="12" customFormat="1" ht="18" x14ac:dyDescent="0.25">
      <c r="D137" s="20"/>
      <c r="AG137" s="54"/>
      <c r="AH137" s="54"/>
      <c r="AJ137" s="20"/>
      <c r="AK137" s="27"/>
    </row>
    <row r="138" spans="4:37" s="12" customFormat="1" ht="18" x14ac:dyDescent="0.25">
      <c r="D138" s="20"/>
      <c r="AG138" s="54"/>
      <c r="AH138" s="54"/>
      <c r="AJ138" s="20"/>
      <c r="AK138" s="27"/>
    </row>
    <row r="139" spans="4:37" s="12" customFormat="1" ht="18" x14ac:dyDescent="0.25">
      <c r="D139" s="20"/>
      <c r="AG139" s="54"/>
      <c r="AH139" s="54"/>
      <c r="AJ139" s="20"/>
      <c r="AK139" s="27"/>
    </row>
    <row r="140" spans="4:37" s="12" customFormat="1" ht="18" x14ac:dyDescent="0.25">
      <c r="D140" s="20"/>
      <c r="AG140" s="54"/>
      <c r="AH140" s="54"/>
      <c r="AJ140" s="20"/>
      <c r="AK140" s="27"/>
    </row>
    <row r="141" spans="4:37" s="12" customFormat="1" ht="18" x14ac:dyDescent="0.25">
      <c r="D141" s="20"/>
      <c r="AG141" s="54"/>
      <c r="AH141" s="54"/>
      <c r="AJ141" s="20"/>
      <c r="AK141" s="27"/>
    </row>
    <row r="142" spans="4:37" s="12" customFormat="1" ht="18" x14ac:dyDescent="0.25">
      <c r="D142" s="20"/>
      <c r="AG142" s="54"/>
      <c r="AH142" s="54"/>
      <c r="AJ142" s="20"/>
      <c r="AK142" s="27"/>
    </row>
    <row r="143" spans="4:37" s="12" customFormat="1" ht="18" x14ac:dyDescent="0.25">
      <c r="D143" s="20"/>
      <c r="AG143" s="54"/>
      <c r="AH143" s="54"/>
      <c r="AJ143" s="20"/>
      <c r="AK143" s="27"/>
    </row>
    <row r="144" spans="4:37" s="12" customFormat="1" ht="18" x14ac:dyDescent="0.25">
      <c r="D144" s="20"/>
      <c r="AG144" s="54"/>
      <c r="AH144" s="54"/>
      <c r="AJ144" s="20"/>
      <c r="AK144" s="27"/>
    </row>
    <row r="145" spans="4:37" s="12" customFormat="1" ht="18" x14ac:dyDescent="0.25">
      <c r="D145" s="20"/>
      <c r="AG145" s="54"/>
      <c r="AH145" s="54"/>
      <c r="AJ145" s="20"/>
      <c r="AK145" s="27"/>
    </row>
    <row r="146" spans="4:37" s="12" customFormat="1" ht="18" x14ac:dyDescent="0.25">
      <c r="D146" s="20"/>
      <c r="AG146" s="54"/>
      <c r="AH146" s="54"/>
      <c r="AJ146" s="20"/>
      <c r="AK146" s="27"/>
    </row>
    <row r="147" spans="4:37" s="12" customFormat="1" ht="18" x14ac:dyDescent="0.25">
      <c r="D147" s="20"/>
      <c r="AG147" s="54"/>
      <c r="AH147" s="54"/>
      <c r="AJ147" s="20"/>
      <c r="AK147" s="27"/>
    </row>
    <row r="148" spans="4:37" s="12" customFormat="1" ht="18" x14ac:dyDescent="0.25">
      <c r="D148" s="20"/>
      <c r="AG148" s="54"/>
      <c r="AH148" s="54"/>
      <c r="AJ148" s="20"/>
      <c r="AK148" s="27"/>
    </row>
    <row r="149" spans="4:37" s="12" customFormat="1" ht="18" x14ac:dyDescent="0.25">
      <c r="D149" s="20"/>
      <c r="AG149" s="54"/>
      <c r="AH149" s="54"/>
      <c r="AJ149" s="20"/>
      <c r="AK149" s="27"/>
    </row>
    <row r="150" spans="4:37" s="12" customFormat="1" ht="18" x14ac:dyDescent="0.25">
      <c r="D150" s="20"/>
      <c r="AG150" s="54"/>
      <c r="AH150" s="54"/>
      <c r="AJ150" s="20"/>
      <c r="AK150" s="27"/>
    </row>
    <row r="151" spans="4:37" s="12" customFormat="1" ht="18" x14ac:dyDescent="0.25">
      <c r="D151" s="20"/>
      <c r="AG151" s="54"/>
      <c r="AH151" s="54"/>
      <c r="AJ151" s="20"/>
      <c r="AK151" s="27"/>
    </row>
    <row r="152" spans="4:37" s="12" customFormat="1" ht="18" x14ac:dyDescent="0.25">
      <c r="D152" s="20"/>
      <c r="AG152" s="54"/>
      <c r="AH152" s="54"/>
      <c r="AJ152" s="20"/>
      <c r="AK152" s="27"/>
    </row>
    <row r="153" spans="4:37" s="12" customFormat="1" ht="18" x14ac:dyDescent="0.25">
      <c r="D153" s="20"/>
      <c r="AG153" s="54"/>
      <c r="AH153" s="54"/>
      <c r="AJ153" s="20"/>
      <c r="AK153" s="27"/>
    </row>
    <row r="154" spans="4:37" s="12" customFormat="1" ht="18" x14ac:dyDescent="0.25">
      <c r="D154" s="20"/>
      <c r="AG154" s="54"/>
      <c r="AH154" s="54"/>
      <c r="AJ154" s="20"/>
      <c r="AK154" s="27"/>
    </row>
    <row r="155" spans="4:37" s="12" customFormat="1" ht="18" x14ac:dyDescent="0.25">
      <c r="D155" s="20"/>
      <c r="AG155" s="54"/>
      <c r="AH155" s="54"/>
      <c r="AJ155" s="20"/>
      <c r="AK155" s="27"/>
    </row>
    <row r="156" spans="4:37" s="12" customFormat="1" ht="18" x14ac:dyDescent="0.25">
      <c r="D156" s="20"/>
      <c r="AG156" s="54"/>
      <c r="AH156" s="54"/>
      <c r="AJ156" s="20"/>
      <c r="AK156" s="27"/>
    </row>
    <row r="157" spans="4:37" s="12" customFormat="1" ht="18" x14ac:dyDescent="0.25">
      <c r="D157" s="20"/>
      <c r="AG157" s="54"/>
      <c r="AH157" s="54"/>
      <c r="AJ157" s="20"/>
      <c r="AK157" s="27"/>
    </row>
    <row r="158" spans="4:37" s="12" customFormat="1" ht="18" x14ac:dyDescent="0.25">
      <c r="D158" s="20"/>
      <c r="AG158" s="54"/>
      <c r="AH158" s="54"/>
      <c r="AJ158" s="20"/>
      <c r="AK158" s="27"/>
    </row>
    <row r="159" spans="4:37" s="12" customFormat="1" ht="18" x14ac:dyDescent="0.25">
      <c r="D159" s="20"/>
      <c r="AG159" s="54"/>
      <c r="AH159" s="54"/>
      <c r="AJ159" s="20"/>
      <c r="AK159" s="27"/>
    </row>
    <row r="160" spans="4:37" s="12" customFormat="1" ht="18" x14ac:dyDescent="0.25">
      <c r="D160" s="20"/>
      <c r="AG160" s="54"/>
      <c r="AH160" s="54"/>
      <c r="AJ160" s="20"/>
      <c r="AK160" s="27"/>
    </row>
    <row r="161" spans="4:37" s="12" customFormat="1" ht="18" x14ac:dyDescent="0.25">
      <c r="D161" s="20"/>
      <c r="AG161" s="54"/>
      <c r="AH161" s="54"/>
      <c r="AJ161" s="20"/>
      <c r="AK161" s="27"/>
    </row>
    <row r="162" spans="4:37" s="12" customFormat="1" ht="18" x14ac:dyDescent="0.25">
      <c r="D162" s="20"/>
      <c r="AG162" s="54"/>
      <c r="AH162" s="54"/>
      <c r="AJ162" s="20"/>
      <c r="AK162" s="27"/>
    </row>
    <row r="163" spans="4:37" s="12" customFormat="1" ht="18" x14ac:dyDescent="0.25">
      <c r="D163" s="20"/>
      <c r="AG163" s="54"/>
      <c r="AH163" s="54"/>
      <c r="AJ163" s="20"/>
      <c r="AK163" s="27"/>
    </row>
    <row r="164" spans="4:37" s="12" customFormat="1" ht="18" x14ac:dyDescent="0.25">
      <c r="D164" s="20"/>
      <c r="AG164" s="54"/>
      <c r="AH164" s="54"/>
      <c r="AJ164" s="20"/>
      <c r="AK164" s="27"/>
    </row>
    <row r="165" spans="4:37" s="12" customFormat="1" ht="18" x14ac:dyDescent="0.25">
      <c r="D165" s="20"/>
      <c r="AG165" s="54"/>
      <c r="AH165" s="54"/>
      <c r="AJ165" s="20"/>
      <c r="AK165" s="27"/>
    </row>
    <row r="166" spans="4:37" s="12" customFormat="1" ht="18" x14ac:dyDescent="0.25">
      <c r="D166" s="20"/>
      <c r="AG166" s="54"/>
      <c r="AH166" s="54"/>
      <c r="AJ166" s="20"/>
      <c r="AK166" s="27"/>
    </row>
    <row r="167" spans="4:37" s="12" customFormat="1" ht="18" x14ac:dyDescent="0.25">
      <c r="D167" s="20"/>
      <c r="AG167" s="54"/>
      <c r="AH167" s="54"/>
      <c r="AJ167" s="20"/>
      <c r="AK167" s="27"/>
    </row>
    <row r="168" spans="4:37" s="12" customFormat="1" ht="18" x14ac:dyDescent="0.25">
      <c r="D168" s="20"/>
      <c r="AG168" s="54"/>
      <c r="AH168" s="54"/>
      <c r="AJ168" s="20"/>
      <c r="AK168" s="27"/>
    </row>
    <row r="169" spans="4:37" s="12" customFormat="1" ht="18" x14ac:dyDescent="0.25">
      <c r="D169" s="20"/>
      <c r="AG169" s="54"/>
      <c r="AH169" s="54"/>
      <c r="AJ169" s="20"/>
      <c r="AK169" s="27"/>
    </row>
    <row r="170" spans="4:37" s="12" customFormat="1" ht="18" x14ac:dyDescent="0.25">
      <c r="D170" s="20"/>
      <c r="AG170" s="54"/>
      <c r="AH170" s="54"/>
      <c r="AJ170" s="20"/>
      <c r="AK170" s="27"/>
    </row>
    <row r="171" spans="4:37" s="12" customFormat="1" ht="18" x14ac:dyDescent="0.25">
      <c r="D171" s="20"/>
      <c r="AG171" s="54"/>
      <c r="AH171" s="54"/>
      <c r="AJ171" s="20"/>
      <c r="AK171" s="27"/>
    </row>
    <row r="172" spans="4:37" s="12" customFormat="1" ht="18" x14ac:dyDescent="0.25">
      <c r="D172" s="20"/>
      <c r="AG172" s="54"/>
      <c r="AH172" s="54"/>
      <c r="AJ172" s="20"/>
      <c r="AK172" s="27"/>
    </row>
    <row r="173" spans="4:37" s="12" customFormat="1" ht="18" x14ac:dyDescent="0.25">
      <c r="D173" s="20"/>
      <c r="AG173" s="54"/>
      <c r="AH173" s="54"/>
      <c r="AJ173" s="20"/>
      <c r="AK173" s="27"/>
    </row>
    <row r="174" spans="4:37" s="12" customFormat="1" ht="18" x14ac:dyDescent="0.25">
      <c r="D174" s="20"/>
      <c r="AG174" s="54"/>
      <c r="AH174" s="54"/>
      <c r="AJ174" s="20"/>
      <c r="AK174" s="27"/>
    </row>
    <row r="175" spans="4:37" s="12" customFormat="1" ht="18" x14ac:dyDescent="0.25">
      <c r="D175" s="20"/>
      <c r="AG175" s="54"/>
      <c r="AH175" s="54"/>
      <c r="AJ175" s="20"/>
      <c r="AK175" s="27"/>
    </row>
    <row r="176" spans="4:37" s="12" customFormat="1" ht="18" x14ac:dyDescent="0.25">
      <c r="D176" s="20"/>
      <c r="AG176" s="54"/>
      <c r="AH176" s="54"/>
      <c r="AJ176" s="20"/>
      <c r="AK176" s="27"/>
    </row>
    <row r="177" spans="4:37" s="12" customFormat="1" ht="18" x14ac:dyDescent="0.25">
      <c r="D177" s="20"/>
      <c r="AG177" s="54"/>
      <c r="AH177" s="54"/>
      <c r="AJ177" s="20"/>
      <c r="AK177" s="27"/>
    </row>
    <row r="178" spans="4:37" s="12" customFormat="1" ht="18" x14ac:dyDescent="0.25">
      <c r="D178" s="20"/>
      <c r="AG178" s="54"/>
      <c r="AH178" s="54"/>
      <c r="AJ178" s="20"/>
      <c r="AK178" s="27"/>
    </row>
    <row r="179" spans="4:37" s="12" customFormat="1" ht="18" x14ac:dyDescent="0.25">
      <c r="D179" s="20"/>
      <c r="AG179" s="54"/>
      <c r="AH179" s="54"/>
      <c r="AJ179" s="20"/>
      <c r="AK179" s="27"/>
    </row>
    <row r="180" spans="4:37" s="12" customFormat="1" ht="18" x14ac:dyDescent="0.25">
      <c r="D180" s="20"/>
      <c r="AG180" s="54"/>
      <c r="AH180" s="54"/>
      <c r="AJ180" s="20"/>
      <c r="AK180" s="27"/>
    </row>
    <row r="181" spans="4:37" s="12" customFormat="1" ht="18" x14ac:dyDescent="0.25">
      <c r="D181" s="20"/>
      <c r="AG181" s="54"/>
      <c r="AH181" s="54"/>
      <c r="AJ181" s="20"/>
      <c r="AK181" s="27"/>
    </row>
    <row r="182" spans="4:37" s="12" customFormat="1" ht="18" x14ac:dyDescent="0.25">
      <c r="D182" s="20"/>
      <c r="AG182" s="54"/>
      <c r="AH182" s="54"/>
      <c r="AJ182" s="20"/>
      <c r="AK182" s="27"/>
    </row>
    <row r="183" spans="4:37" s="12" customFormat="1" ht="18" x14ac:dyDescent="0.25">
      <c r="D183" s="20"/>
      <c r="AG183" s="54"/>
      <c r="AH183" s="54"/>
      <c r="AJ183" s="20"/>
      <c r="AK183" s="27"/>
    </row>
    <row r="184" spans="4:37" s="12" customFormat="1" ht="18" x14ac:dyDescent="0.25">
      <c r="D184" s="20"/>
      <c r="AG184" s="54"/>
      <c r="AH184" s="54"/>
      <c r="AJ184" s="20"/>
      <c r="AK184" s="27"/>
    </row>
    <row r="185" spans="4:37" s="12" customFormat="1" ht="18" x14ac:dyDescent="0.25">
      <c r="D185" s="20"/>
      <c r="AG185" s="54"/>
      <c r="AH185" s="54"/>
      <c r="AJ185" s="20"/>
      <c r="AK185" s="27"/>
    </row>
    <row r="186" spans="4:37" s="12" customFormat="1" ht="18" x14ac:dyDescent="0.25">
      <c r="D186" s="20"/>
      <c r="AG186" s="54"/>
      <c r="AH186" s="54"/>
      <c r="AJ186" s="20"/>
      <c r="AK186" s="27"/>
    </row>
    <row r="187" spans="4:37" s="12" customFormat="1" ht="18" x14ac:dyDescent="0.25">
      <c r="D187" s="20"/>
      <c r="AG187" s="54"/>
      <c r="AH187" s="54"/>
      <c r="AJ187" s="20"/>
      <c r="AK187" s="27"/>
    </row>
    <row r="188" spans="4:37" s="12" customFormat="1" ht="18" x14ac:dyDescent="0.25">
      <c r="D188" s="20"/>
      <c r="AG188" s="54"/>
      <c r="AH188" s="54"/>
      <c r="AJ188" s="20"/>
      <c r="AK188" s="27"/>
    </row>
    <row r="189" spans="4:37" s="12" customFormat="1" ht="18" x14ac:dyDescent="0.25">
      <c r="D189" s="20"/>
      <c r="AG189" s="54"/>
      <c r="AH189" s="54"/>
      <c r="AJ189" s="20"/>
      <c r="AK189" s="27"/>
    </row>
    <row r="190" spans="4:37" s="12" customFormat="1" ht="18" x14ac:dyDescent="0.25">
      <c r="D190" s="20"/>
      <c r="AG190" s="54"/>
      <c r="AH190" s="54"/>
      <c r="AJ190" s="20"/>
      <c r="AK190" s="27"/>
    </row>
    <row r="191" spans="4:37" s="12" customFormat="1" ht="18" x14ac:dyDescent="0.25">
      <c r="D191" s="20"/>
      <c r="AG191" s="54"/>
      <c r="AH191" s="54"/>
      <c r="AJ191" s="20"/>
      <c r="AK191" s="27"/>
    </row>
    <row r="192" spans="4:37" s="12" customFormat="1" ht="18" x14ac:dyDescent="0.25">
      <c r="D192" s="20"/>
      <c r="AG192" s="54"/>
      <c r="AH192" s="54"/>
      <c r="AJ192" s="20"/>
      <c r="AK192" s="27"/>
    </row>
    <row r="193" spans="4:37" s="12" customFormat="1" ht="18" x14ac:dyDescent="0.25">
      <c r="D193" s="20"/>
      <c r="AG193" s="54"/>
      <c r="AH193" s="54"/>
      <c r="AJ193" s="20"/>
      <c r="AK193" s="27"/>
    </row>
    <row r="194" spans="4:37" s="12" customFormat="1" ht="18" x14ac:dyDescent="0.25">
      <c r="D194" s="20"/>
      <c r="AG194" s="54"/>
      <c r="AH194" s="54"/>
      <c r="AJ194" s="20"/>
      <c r="AK194" s="27"/>
    </row>
    <row r="195" spans="4:37" s="12" customFormat="1" ht="18" x14ac:dyDescent="0.25">
      <c r="D195" s="20"/>
      <c r="AG195" s="54"/>
      <c r="AH195" s="54"/>
      <c r="AJ195" s="20"/>
      <c r="AK195" s="27"/>
    </row>
    <row r="196" spans="4:37" s="12" customFormat="1" ht="18" x14ac:dyDescent="0.25">
      <c r="D196" s="20"/>
      <c r="AG196" s="54"/>
      <c r="AH196" s="54"/>
      <c r="AJ196" s="20"/>
      <c r="AK196" s="27"/>
    </row>
    <row r="197" spans="4:37" s="12" customFormat="1" ht="18" x14ac:dyDescent="0.25">
      <c r="D197" s="20"/>
      <c r="AG197" s="54"/>
      <c r="AH197" s="54"/>
      <c r="AJ197" s="20"/>
      <c r="AK197" s="27"/>
    </row>
    <row r="198" spans="4:37" s="12" customFormat="1" ht="18" x14ac:dyDescent="0.25">
      <c r="D198" s="20"/>
      <c r="AG198" s="54"/>
      <c r="AH198" s="54"/>
      <c r="AJ198" s="20"/>
      <c r="AK198" s="27"/>
    </row>
    <row r="199" spans="4:37" s="12" customFormat="1" ht="18" x14ac:dyDescent="0.25">
      <c r="D199" s="20"/>
      <c r="AG199" s="54"/>
      <c r="AH199" s="54"/>
      <c r="AJ199" s="20"/>
      <c r="AK199" s="27"/>
    </row>
    <row r="200" spans="4:37" s="12" customFormat="1" ht="18" x14ac:dyDescent="0.25">
      <c r="D200" s="20"/>
      <c r="AG200" s="54"/>
      <c r="AH200" s="54"/>
      <c r="AJ200" s="20"/>
      <c r="AK200" s="27"/>
    </row>
    <row r="201" spans="4:37" s="12" customFormat="1" ht="18" x14ac:dyDescent="0.25">
      <c r="D201" s="20"/>
      <c r="AG201" s="54"/>
      <c r="AH201" s="54"/>
      <c r="AJ201" s="20"/>
      <c r="AK201" s="27"/>
    </row>
    <row r="202" spans="4:37" s="12" customFormat="1" ht="18" x14ac:dyDescent="0.25">
      <c r="D202" s="20"/>
      <c r="AG202" s="54"/>
      <c r="AH202" s="54"/>
      <c r="AJ202" s="20"/>
      <c r="AK202" s="27"/>
    </row>
    <row r="203" spans="4:37" s="12" customFormat="1" ht="18" x14ac:dyDescent="0.25">
      <c r="D203" s="20"/>
      <c r="AG203" s="54"/>
      <c r="AH203" s="54"/>
      <c r="AJ203" s="20"/>
      <c r="AK203" s="27"/>
    </row>
    <row r="204" spans="4:37" s="12" customFormat="1" ht="18" x14ac:dyDescent="0.25">
      <c r="D204" s="20"/>
      <c r="AG204" s="54"/>
      <c r="AH204" s="54"/>
      <c r="AJ204" s="20"/>
      <c r="AK204" s="27"/>
    </row>
    <row r="205" spans="4:37" s="12" customFormat="1" ht="18" x14ac:dyDescent="0.25">
      <c r="D205" s="20"/>
      <c r="AG205" s="54"/>
      <c r="AH205" s="54"/>
      <c r="AJ205" s="20"/>
      <c r="AK205" s="27"/>
    </row>
    <row r="206" spans="4:37" s="12" customFormat="1" ht="18" x14ac:dyDescent="0.25">
      <c r="D206" s="20"/>
      <c r="AG206" s="54"/>
      <c r="AH206" s="54"/>
      <c r="AJ206" s="20"/>
      <c r="AK206" s="27"/>
    </row>
    <row r="207" spans="4:37" s="12" customFormat="1" ht="18" x14ac:dyDescent="0.25">
      <c r="D207" s="20"/>
      <c r="AG207" s="54"/>
      <c r="AH207" s="54"/>
      <c r="AJ207" s="20"/>
      <c r="AK207" s="27"/>
    </row>
    <row r="208" spans="4:37" s="12" customFormat="1" ht="18" x14ac:dyDescent="0.25">
      <c r="D208" s="20"/>
      <c r="AG208" s="54"/>
      <c r="AH208" s="54"/>
      <c r="AJ208" s="20"/>
      <c r="AK208" s="27"/>
    </row>
    <row r="209" spans="4:37" s="12" customFormat="1" ht="18" x14ac:dyDescent="0.25">
      <c r="D209" s="20"/>
      <c r="AG209" s="54"/>
      <c r="AH209" s="54"/>
      <c r="AJ209" s="20"/>
      <c r="AK209" s="27"/>
    </row>
    <row r="210" spans="4:37" s="12" customFormat="1" ht="18" x14ac:dyDescent="0.25">
      <c r="D210" s="20"/>
      <c r="AG210" s="54"/>
      <c r="AH210" s="54"/>
      <c r="AJ210" s="20"/>
      <c r="AK210" s="27"/>
    </row>
    <row r="211" spans="4:37" s="12" customFormat="1" ht="18" x14ac:dyDescent="0.25">
      <c r="D211" s="20"/>
      <c r="AG211" s="54"/>
      <c r="AH211" s="54"/>
      <c r="AJ211" s="20"/>
      <c r="AK211" s="27"/>
    </row>
    <row r="212" spans="4:37" s="12" customFormat="1" ht="18" x14ac:dyDescent="0.25">
      <c r="D212" s="20"/>
      <c r="AG212" s="54"/>
      <c r="AH212" s="54"/>
      <c r="AJ212" s="20"/>
      <c r="AK212" s="27"/>
    </row>
    <row r="213" spans="4:37" s="12" customFormat="1" ht="18" x14ac:dyDescent="0.25">
      <c r="D213" s="20"/>
      <c r="AG213" s="54"/>
      <c r="AH213" s="54"/>
      <c r="AJ213" s="20"/>
      <c r="AK213" s="27"/>
    </row>
    <row r="214" spans="4:37" s="12" customFormat="1" ht="18" x14ac:dyDescent="0.25">
      <c r="D214" s="20"/>
      <c r="AG214" s="54"/>
      <c r="AH214" s="54"/>
      <c r="AJ214" s="20"/>
      <c r="AK214" s="27"/>
    </row>
    <row r="215" spans="4:37" s="12" customFormat="1" ht="18" x14ac:dyDescent="0.25">
      <c r="D215" s="20"/>
      <c r="AG215" s="54"/>
      <c r="AH215" s="54"/>
      <c r="AJ215" s="20"/>
      <c r="AK215" s="27"/>
    </row>
    <row r="216" spans="4:37" s="12" customFormat="1" ht="18" x14ac:dyDescent="0.25">
      <c r="D216" s="20"/>
      <c r="AG216" s="54"/>
      <c r="AH216" s="54"/>
      <c r="AJ216" s="20"/>
      <c r="AK216" s="27"/>
    </row>
    <row r="217" spans="4:37" s="12" customFormat="1" ht="18" x14ac:dyDescent="0.25">
      <c r="D217" s="20"/>
      <c r="AG217" s="54"/>
      <c r="AH217" s="54"/>
      <c r="AJ217" s="20"/>
      <c r="AK217" s="27"/>
    </row>
    <row r="218" spans="4:37" s="12" customFormat="1" ht="18" x14ac:dyDescent="0.25">
      <c r="D218" s="20"/>
      <c r="AG218" s="54"/>
      <c r="AH218" s="54"/>
      <c r="AJ218" s="20"/>
      <c r="AK218" s="27"/>
    </row>
    <row r="219" spans="4:37" s="12" customFormat="1" ht="18" x14ac:dyDescent="0.25">
      <c r="D219" s="20"/>
      <c r="AG219" s="54"/>
      <c r="AH219" s="54"/>
      <c r="AJ219" s="20"/>
      <c r="AK219" s="27"/>
    </row>
    <row r="220" spans="4:37" s="12" customFormat="1" ht="18" x14ac:dyDescent="0.25">
      <c r="D220" s="20"/>
      <c r="AG220" s="54"/>
      <c r="AH220" s="54"/>
      <c r="AJ220" s="20"/>
      <c r="AK220" s="27"/>
    </row>
    <row r="221" spans="4:37" s="12" customFormat="1" ht="18" x14ac:dyDescent="0.25">
      <c r="D221" s="20"/>
      <c r="AG221" s="54"/>
      <c r="AH221" s="54"/>
      <c r="AJ221" s="20"/>
      <c r="AK221" s="27"/>
    </row>
    <row r="222" spans="4:37" s="12" customFormat="1" ht="18" x14ac:dyDescent="0.25">
      <c r="D222" s="20"/>
      <c r="AG222" s="54"/>
      <c r="AH222" s="54"/>
      <c r="AJ222" s="20"/>
      <c r="AK222" s="27"/>
    </row>
    <row r="223" spans="4:37" s="12" customFormat="1" ht="18" x14ac:dyDescent="0.25">
      <c r="D223" s="20"/>
      <c r="AG223" s="54"/>
      <c r="AH223" s="54"/>
      <c r="AJ223" s="20"/>
      <c r="AK223" s="27"/>
    </row>
    <row r="224" spans="4:37" s="12" customFormat="1" ht="18" x14ac:dyDescent="0.25">
      <c r="D224" s="20"/>
      <c r="AG224" s="54"/>
      <c r="AH224" s="54"/>
      <c r="AJ224" s="20"/>
      <c r="AK224" s="27"/>
    </row>
    <row r="225" spans="4:37" s="12" customFormat="1" ht="18" x14ac:dyDescent="0.25">
      <c r="D225" s="20"/>
      <c r="AG225" s="54"/>
      <c r="AH225" s="54"/>
      <c r="AJ225" s="20"/>
      <c r="AK225" s="27"/>
    </row>
    <row r="226" spans="4:37" s="12" customFormat="1" ht="18" x14ac:dyDescent="0.25">
      <c r="D226" s="20"/>
      <c r="AG226" s="54"/>
      <c r="AH226" s="54"/>
      <c r="AJ226" s="20"/>
      <c r="AK226" s="27"/>
    </row>
    <row r="227" spans="4:37" s="12" customFormat="1" ht="18" x14ac:dyDescent="0.25">
      <c r="D227" s="20"/>
      <c r="AG227" s="54"/>
      <c r="AH227" s="54"/>
      <c r="AJ227" s="20"/>
      <c r="AK227" s="27"/>
    </row>
    <row r="228" spans="4:37" s="12" customFormat="1" ht="18" x14ac:dyDescent="0.25">
      <c r="D228" s="20"/>
      <c r="AG228" s="54"/>
      <c r="AH228" s="54"/>
      <c r="AJ228" s="20"/>
      <c r="AK228" s="27"/>
    </row>
    <row r="229" spans="4:37" s="12" customFormat="1" ht="18" x14ac:dyDescent="0.25">
      <c r="D229" s="20"/>
      <c r="AG229" s="54"/>
      <c r="AH229" s="54"/>
      <c r="AJ229" s="20"/>
      <c r="AK229" s="27"/>
    </row>
    <row r="230" spans="4:37" s="12" customFormat="1" ht="18" x14ac:dyDescent="0.25">
      <c r="D230" s="20"/>
      <c r="AG230" s="54"/>
      <c r="AH230" s="54"/>
      <c r="AJ230" s="20"/>
      <c r="AK230" s="27"/>
    </row>
    <row r="231" spans="4:37" s="12" customFormat="1" ht="18" x14ac:dyDescent="0.25">
      <c r="D231" s="20"/>
      <c r="AG231" s="54"/>
      <c r="AH231" s="54"/>
      <c r="AJ231" s="20"/>
      <c r="AK231" s="27"/>
    </row>
    <row r="232" spans="4:37" s="12" customFormat="1" ht="18" x14ac:dyDescent="0.25">
      <c r="D232" s="20"/>
      <c r="AG232" s="54"/>
      <c r="AH232" s="54"/>
      <c r="AJ232" s="20"/>
      <c r="AK232" s="27"/>
    </row>
    <row r="233" spans="4:37" s="12" customFormat="1" ht="18" x14ac:dyDescent="0.25">
      <c r="D233" s="20"/>
      <c r="AG233" s="54"/>
      <c r="AH233" s="54"/>
      <c r="AJ233" s="20"/>
      <c r="AK233" s="27"/>
    </row>
    <row r="234" spans="4:37" s="12" customFormat="1" ht="18" x14ac:dyDescent="0.25">
      <c r="D234" s="20"/>
      <c r="AG234" s="54"/>
      <c r="AH234" s="54"/>
      <c r="AJ234" s="20"/>
      <c r="AK234" s="27"/>
    </row>
    <row r="235" spans="4:37" s="12" customFormat="1" ht="18" x14ac:dyDescent="0.25">
      <c r="D235" s="20"/>
      <c r="AG235" s="54"/>
      <c r="AH235" s="54"/>
      <c r="AJ235" s="20"/>
      <c r="AK235" s="27"/>
    </row>
    <row r="236" spans="4:37" s="12" customFormat="1" ht="18" x14ac:dyDescent="0.25">
      <c r="D236" s="20"/>
      <c r="AG236" s="54"/>
      <c r="AH236" s="54"/>
      <c r="AJ236" s="20"/>
      <c r="AK236" s="27"/>
    </row>
    <row r="237" spans="4:37" s="12" customFormat="1" ht="18" x14ac:dyDescent="0.25">
      <c r="D237" s="20"/>
      <c r="AG237" s="54"/>
      <c r="AH237" s="54"/>
      <c r="AJ237" s="20"/>
      <c r="AK237" s="27"/>
    </row>
    <row r="238" spans="4:37" s="12" customFormat="1" ht="18" x14ac:dyDescent="0.25">
      <c r="D238" s="20"/>
      <c r="AG238" s="54"/>
      <c r="AH238" s="54"/>
      <c r="AJ238" s="20"/>
      <c r="AK238" s="27"/>
    </row>
    <row r="239" spans="4:37" s="12" customFormat="1" ht="18" x14ac:dyDescent="0.25">
      <c r="D239" s="20"/>
      <c r="AG239" s="54"/>
      <c r="AH239" s="54"/>
      <c r="AJ239" s="20"/>
      <c r="AK239" s="27"/>
    </row>
    <row r="240" spans="4:37" s="12" customFormat="1" ht="18" x14ac:dyDescent="0.25">
      <c r="D240" s="20"/>
      <c r="AG240" s="54"/>
      <c r="AH240" s="54"/>
      <c r="AJ240" s="20"/>
      <c r="AK240" s="27"/>
    </row>
    <row r="241" spans="4:37" s="12" customFormat="1" ht="18" x14ac:dyDescent="0.25">
      <c r="D241" s="20"/>
      <c r="AG241" s="54"/>
      <c r="AH241" s="54"/>
      <c r="AJ241" s="20"/>
      <c r="AK241" s="27"/>
    </row>
    <row r="242" spans="4:37" s="12" customFormat="1" ht="18" x14ac:dyDescent="0.25">
      <c r="D242" s="20"/>
      <c r="AG242" s="54"/>
      <c r="AH242" s="54"/>
      <c r="AJ242" s="20"/>
      <c r="AK242" s="27"/>
    </row>
    <row r="243" spans="4:37" s="12" customFormat="1" ht="18" x14ac:dyDescent="0.25">
      <c r="D243" s="20"/>
      <c r="AG243" s="54"/>
      <c r="AH243" s="54"/>
      <c r="AJ243" s="20"/>
      <c r="AK243" s="27"/>
    </row>
    <row r="244" spans="4:37" s="12" customFormat="1" ht="18" x14ac:dyDescent="0.25">
      <c r="D244" s="20"/>
      <c r="AG244" s="54"/>
      <c r="AH244" s="54"/>
      <c r="AJ244" s="20"/>
      <c r="AK244" s="27"/>
    </row>
    <row r="245" spans="4:37" s="12" customFormat="1" ht="18" x14ac:dyDescent="0.25">
      <c r="D245" s="20"/>
      <c r="AG245" s="54"/>
      <c r="AH245" s="54"/>
      <c r="AJ245" s="20"/>
      <c r="AK245" s="27"/>
    </row>
    <row r="246" spans="4:37" s="12" customFormat="1" ht="18" x14ac:dyDescent="0.25">
      <c r="D246" s="20"/>
      <c r="AG246" s="54"/>
      <c r="AH246" s="54"/>
      <c r="AJ246" s="20"/>
      <c r="AK246" s="27"/>
    </row>
    <row r="247" spans="4:37" s="12" customFormat="1" ht="18" x14ac:dyDescent="0.25">
      <c r="D247" s="20"/>
      <c r="AG247" s="54"/>
      <c r="AH247" s="54"/>
      <c r="AJ247" s="20"/>
      <c r="AK247" s="27"/>
    </row>
    <row r="248" spans="4:37" s="12" customFormat="1" ht="18" x14ac:dyDescent="0.25">
      <c r="D248" s="20"/>
      <c r="AG248" s="54"/>
      <c r="AH248" s="54"/>
      <c r="AJ248" s="20"/>
      <c r="AK248" s="27"/>
    </row>
    <row r="249" spans="4:37" s="12" customFormat="1" ht="18" x14ac:dyDescent="0.25">
      <c r="D249" s="20"/>
      <c r="AG249" s="54"/>
      <c r="AH249" s="54"/>
      <c r="AJ249" s="20"/>
      <c r="AK249" s="27"/>
    </row>
    <row r="250" spans="4:37" s="12" customFormat="1" ht="18" x14ac:dyDescent="0.25">
      <c r="D250" s="20"/>
      <c r="AG250" s="54"/>
      <c r="AH250" s="54"/>
      <c r="AJ250" s="20"/>
      <c r="AK250" s="27"/>
    </row>
    <row r="251" spans="4:37" s="12" customFormat="1" ht="18" x14ac:dyDescent="0.25">
      <c r="D251" s="20"/>
      <c r="AG251" s="54"/>
      <c r="AH251" s="54"/>
      <c r="AJ251" s="20"/>
      <c r="AK251" s="27"/>
    </row>
    <row r="252" spans="4:37" s="12" customFormat="1" ht="18" x14ac:dyDescent="0.25">
      <c r="D252" s="20"/>
      <c r="AG252" s="54"/>
      <c r="AH252" s="54"/>
      <c r="AJ252" s="20"/>
      <c r="AK252" s="27"/>
    </row>
    <row r="253" spans="4:37" s="12" customFormat="1" ht="18" x14ac:dyDescent="0.25">
      <c r="D253" s="20"/>
      <c r="AG253" s="54"/>
      <c r="AH253" s="54"/>
      <c r="AJ253" s="20"/>
      <c r="AK253" s="27"/>
    </row>
    <row r="254" spans="4:37" s="12" customFormat="1" ht="18" x14ac:dyDescent="0.25">
      <c r="D254" s="20"/>
      <c r="AG254" s="54"/>
      <c r="AH254" s="54"/>
      <c r="AJ254" s="20"/>
      <c r="AK254" s="27"/>
    </row>
    <row r="255" spans="4:37" s="12" customFormat="1" ht="18" x14ac:dyDescent="0.25">
      <c r="D255" s="20"/>
      <c r="AG255" s="54"/>
      <c r="AH255" s="54"/>
      <c r="AJ255" s="20"/>
      <c r="AK255" s="27"/>
    </row>
    <row r="256" spans="4:37" s="12" customFormat="1" ht="18" x14ac:dyDescent="0.25">
      <c r="D256" s="20"/>
      <c r="AG256" s="54"/>
      <c r="AH256" s="54"/>
      <c r="AJ256" s="20"/>
      <c r="AK256" s="27"/>
    </row>
    <row r="257" spans="4:37" s="12" customFormat="1" ht="18" x14ac:dyDescent="0.25">
      <c r="D257" s="20"/>
      <c r="AG257" s="54"/>
      <c r="AH257" s="54"/>
      <c r="AJ257" s="20"/>
      <c r="AK257" s="27"/>
    </row>
    <row r="258" spans="4:37" s="12" customFormat="1" ht="18" x14ac:dyDescent="0.25">
      <c r="D258" s="20"/>
      <c r="AG258" s="54"/>
      <c r="AH258" s="54"/>
      <c r="AJ258" s="20"/>
      <c r="AK258" s="27"/>
    </row>
    <row r="259" spans="4:37" s="12" customFormat="1" ht="18" x14ac:dyDescent="0.25">
      <c r="D259" s="20"/>
      <c r="AG259" s="54"/>
      <c r="AH259" s="54"/>
      <c r="AJ259" s="20"/>
      <c r="AK259" s="27"/>
    </row>
    <row r="260" spans="4:37" s="12" customFormat="1" ht="18" x14ac:dyDescent="0.25">
      <c r="D260" s="20"/>
      <c r="AG260" s="54"/>
      <c r="AH260" s="54"/>
      <c r="AJ260" s="20"/>
      <c r="AK260" s="27"/>
    </row>
    <row r="261" spans="4:37" s="12" customFormat="1" ht="18" x14ac:dyDescent="0.25">
      <c r="D261" s="20"/>
      <c r="AG261" s="54"/>
      <c r="AH261" s="54"/>
      <c r="AJ261" s="20"/>
      <c r="AK261" s="27"/>
    </row>
    <row r="262" spans="4:37" s="12" customFormat="1" ht="18" x14ac:dyDescent="0.25">
      <c r="D262" s="20"/>
      <c r="AG262" s="54"/>
      <c r="AH262" s="54"/>
      <c r="AJ262" s="20"/>
      <c r="AK262" s="27"/>
    </row>
    <row r="263" spans="4:37" s="12" customFormat="1" ht="18" x14ac:dyDescent="0.25">
      <c r="D263" s="20"/>
      <c r="AG263" s="54"/>
      <c r="AH263" s="54"/>
      <c r="AJ263" s="20"/>
      <c r="AK263" s="27"/>
    </row>
    <row r="264" spans="4:37" s="12" customFormat="1" ht="18" x14ac:dyDescent="0.25">
      <c r="D264" s="20"/>
      <c r="AG264" s="54"/>
      <c r="AH264" s="54"/>
      <c r="AJ264" s="20"/>
      <c r="AK264" s="27"/>
    </row>
    <row r="265" spans="4:37" s="12" customFormat="1" ht="18" x14ac:dyDescent="0.25">
      <c r="D265" s="20"/>
      <c r="AG265" s="54"/>
      <c r="AH265" s="54"/>
      <c r="AJ265" s="20"/>
      <c r="AK265" s="27"/>
    </row>
    <row r="266" spans="4:37" s="12" customFormat="1" ht="18" x14ac:dyDescent="0.25">
      <c r="D266" s="20"/>
      <c r="AG266" s="54"/>
      <c r="AH266" s="54"/>
      <c r="AJ266" s="20"/>
      <c r="AK266" s="27"/>
    </row>
    <row r="267" spans="4:37" s="12" customFormat="1" ht="18" x14ac:dyDescent="0.25">
      <c r="D267" s="20"/>
      <c r="AG267" s="54"/>
      <c r="AH267" s="54"/>
      <c r="AJ267" s="20"/>
      <c r="AK267" s="27"/>
    </row>
    <row r="268" spans="4:37" s="12" customFormat="1" ht="18" x14ac:dyDescent="0.25">
      <c r="D268" s="20"/>
      <c r="AG268" s="54"/>
      <c r="AH268" s="54"/>
      <c r="AJ268" s="20"/>
      <c r="AK268" s="27"/>
    </row>
    <row r="269" spans="4:37" s="12" customFormat="1" ht="18" x14ac:dyDescent="0.25">
      <c r="D269" s="20"/>
      <c r="AG269" s="54"/>
      <c r="AH269" s="54"/>
      <c r="AJ269" s="20"/>
      <c r="AK269" s="27"/>
    </row>
    <row r="270" spans="4:37" s="12" customFormat="1" ht="18" x14ac:dyDescent="0.25">
      <c r="D270" s="20"/>
      <c r="AG270" s="54"/>
      <c r="AH270" s="54"/>
      <c r="AJ270" s="20"/>
      <c r="AK270" s="27"/>
    </row>
    <row r="271" spans="4:37" s="12" customFormat="1" ht="18" x14ac:dyDescent="0.25">
      <c r="D271" s="20"/>
      <c r="AG271" s="54"/>
      <c r="AH271" s="54"/>
      <c r="AJ271" s="20"/>
      <c r="AK271" s="27"/>
    </row>
    <row r="272" spans="4:37" s="12" customFormat="1" ht="18" x14ac:dyDescent="0.25">
      <c r="D272" s="20"/>
      <c r="AG272" s="54"/>
      <c r="AH272" s="54"/>
      <c r="AJ272" s="20"/>
      <c r="AK272" s="27"/>
    </row>
    <row r="273" spans="4:37" s="12" customFormat="1" ht="18" x14ac:dyDescent="0.25">
      <c r="D273" s="20"/>
      <c r="AG273" s="54"/>
      <c r="AH273" s="54"/>
      <c r="AJ273" s="20"/>
      <c r="AK273" s="27"/>
    </row>
    <row r="274" spans="4:37" s="12" customFormat="1" ht="18" x14ac:dyDescent="0.25">
      <c r="D274" s="20"/>
      <c r="AG274" s="54"/>
      <c r="AH274" s="54"/>
      <c r="AJ274" s="20"/>
      <c r="AK274" s="27"/>
    </row>
    <row r="275" spans="4:37" s="12" customFormat="1" ht="18" x14ac:dyDescent="0.25">
      <c r="D275" s="20"/>
      <c r="AG275" s="54"/>
      <c r="AH275" s="54"/>
      <c r="AJ275" s="20"/>
      <c r="AK275" s="27"/>
    </row>
    <row r="276" spans="4:37" s="12" customFormat="1" ht="18" x14ac:dyDescent="0.25">
      <c r="D276" s="20"/>
      <c r="AG276" s="54"/>
      <c r="AH276" s="54"/>
      <c r="AJ276" s="20"/>
      <c r="AK276" s="27"/>
    </row>
    <row r="277" spans="4:37" s="12" customFormat="1" ht="18" x14ac:dyDescent="0.25">
      <c r="D277" s="20"/>
      <c r="AG277" s="54"/>
      <c r="AH277" s="54"/>
      <c r="AJ277" s="20"/>
      <c r="AK277" s="27"/>
    </row>
    <row r="278" spans="4:37" s="12" customFormat="1" ht="18" x14ac:dyDescent="0.25">
      <c r="D278" s="20"/>
      <c r="AG278" s="54"/>
      <c r="AH278" s="54"/>
      <c r="AJ278" s="20"/>
      <c r="AK278" s="27"/>
    </row>
    <row r="279" spans="4:37" s="12" customFormat="1" ht="18" x14ac:dyDescent="0.25">
      <c r="D279" s="20"/>
      <c r="AG279" s="54"/>
      <c r="AH279" s="54"/>
      <c r="AJ279" s="20"/>
      <c r="AK279" s="27"/>
    </row>
    <row r="280" spans="4:37" s="12" customFormat="1" ht="18" x14ac:dyDescent="0.25">
      <c r="D280" s="20"/>
      <c r="AG280" s="54"/>
      <c r="AH280" s="54"/>
      <c r="AJ280" s="20"/>
      <c r="AK280" s="27"/>
    </row>
    <row r="281" spans="4:37" s="12" customFormat="1" ht="18" x14ac:dyDescent="0.25">
      <c r="D281" s="20"/>
      <c r="AG281" s="54"/>
      <c r="AH281" s="54"/>
      <c r="AJ281" s="20"/>
      <c r="AK281" s="27"/>
    </row>
    <row r="282" spans="4:37" s="12" customFormat="1" ht="18" x14ac:dyDescent="0.25">
      <c r="D282" s="20"/>
      <c r="AG282" s="54"/>
      <c r="AH282" s="54"/>
      <c r="AJ282" s="20"/>
      <c r="AK282" s="27"/>
    </row>
    <row r="283" spans="4:37" s="12" customFormat="1" ht="18" x14ac:dyDescent="0.25">
      <c r="D283" s="20"/>
      <c r="AG283" s="54"/>
      <c r="AH283" s="54"/>
      <c r="AJ283" s="20"/>
      <c r="AK283" s="27"/>
    </row>
    <row r="284" spans="4:37" s="12" customFormat="1" ht="18" x14ac:dyDescent="0.25">
      <c r="D284" s="20"/>
      <c r="AG284" s="54"/>
      <c r="AH284" s="54"/>
      <c r="AJ284" s="20"/>
      <c r="AK284" s="27"/>
    </row>
    <row r="285" spans="4:37" s="12" customFormat="1" ht="18" x14ac:dyDescent="0.25">
      <c r="D285" s="20"/>
      <c r="AG285" s="54"/>
      <c r="AH285" s="54"/>
      <c r="AJ285" s="20"/>
      <c r="AK285" s="27"/>
    </row>
    <row r="286" spans="4:37" s="12" customFormat="1" ht="18" x14ac:dyDescent="0.25">
      <c r="D286" s="20"/>
      <c r="AG286" s="54"/>
      <c r="AH286" s="54"/>
      <c r="AJ286" s="20"/>
      <c r="AK286" s="27"/>
    </row>
    <row r="287" spans="4:37" s="12" customFormat="1" ht="18" x14ac:dyDescent="0.25">
      <c r="D287" s="20"/>
      <c r="AG287" s="54"/>
      <c r="AH287" s="54"/>
      <c r="AJ287" s="20"/>
      <c r="AK287" s="27"/>
    </row>
    <row r="288" spans="4:37" s="12" customFormat="1" ht="18" x14ac:dyDescent="0.25">
      <c r="D288" s="20"/>
      <c r="AG288" s="54"/>
      <c r="AH288" s="54"/>
      <c r="AJ288" s="20"/>
      <c r="AK288" s="27"/>
    </row>
    <row r="289" spans="4:37" s="12" customFormat="1" ht="18" x14ac:dyDescent="0.25">
      <c r="D289" s="20"/>
      <c r="AG289" s="54"/>
      <c r="AH289" s="54"/>
      <c r="AJ289" s="20"/>
      <c r="AK289" s="27"/>
    </row>
    <row r="290" spans="4:37" s="12" customFormat="1" ht="18" x14ac:dyDescent="0.25">
      <c r="D290" s="20"/>
      <c r="AG290" s="54"/>
      <c r="AH290" s="54"/>
      <c r="AJ290" s="20"/>
      <c r="AK290" s="27"/>
    </row>
    <row r="291" spans="4:37" s="12" customFormat="1" ht="18" x14ac:dyDescent="0.25">
      <c r="D291" s="20"/>
      <c r="AG291" s="54"/>
      <c r="AH291" s="54"/>
      <c r="AJ291" s="20"/>
      <c r="AK291" s="27"/>
    </row>
    <row r="292" spans="4:37" s="12" customFormat="1" ht="18" x14ac:dyDescent="0.25">
      <c r="D292" s="20"/>
      <c r="AG292" s="54"/>
      <c r="AH292" s="54"/>
      <c r="AJ292" s="20"/>
      <c r="AK292" s="27"/>
    </row>
    <row r="293" spans="4:37" s="12" customFormat="1" ht="18" x14ac:dyDescent="0.25">
      <c r="D293" s="20"/>
      <c r="AG293" s="54"/>
      <c r="AH293" s="54"/>
      <c r="AJ293" s="20"/>
      <c r="AK293" s="27"/>
    </row>
    <row r="294" spans="4:37" s="12" customFormat="1" ht="18" x14ac:dyDescent="0.25">
      <c r="D294" s="20"/>
      <c r="AG294" s="54"/>
      <c r="AH294" s="54"/>
      <c r="AJ294" s="20"/>
      <c r="AK294" s="27"/>
    </row>
    <row r="295" spans="4:37" s="12" customFormat="1" ht="18" x14ac:dyDescent="0.25">
      <c r="D295" s="20"/>
      <c r="AG295" s="54"/>
      <c r="AH295" s="54"/>
      <c r="AJ295" s="20"/>
      <c r="AK295" s="27"/>
    </row>
    <row r="296" spans="4:37" s="12" customFormat="1" ht="18" x14ac:dyDescent="0.25">
      <c r="D296" s="20"/>
      <c r="AG296" s="54"/>
      <c r="AH296" s="54"/>
      <c r="AJ296" s="20"/>
      <c r="AK296" s="27"/>
    </row>
    <row r="297" spans="4:37" s="12" customFormat="1" ht="18" x14ac:dyDescent="0.25">
      <c r="D297" s="20"/>
      <c r="AG297" s="54"/>
      <c r="AH297" s="54"/>
      <c r="AJ297" s="20"/>
      <c r="AK297" s="27"/>
    </row>
    <row r="298" spans="4:37" s="12" customFormat="1" ht="18" x14ac:dyDescent="0.25">
      <c r="D298" s="20"/>
      <c r="AG298" s="54"/>
      <c r="AH298" s="54"/>
      <c r="AJ298" s="20"/>
      <c r="AK298" s="27"/>
    </row>
    <row r="299" spans="4:37" s="12" customFormat="1" ht="18" x14ac:dyDescent="0.25">
      <c r="D299" s="20"/>
      <c r="AG299" s="54"/>
      <c r="AH299" s="54"/>
      <c r="AJ299" s="20"/>
      <c r="AK299" s="27"/>
    </row>
    <row r="300" spans="4:37" s="12" customFormat="1" ht="18" x14ac:dyDescent="0.25">
      <c r="D300" s="20"/>
      <c r="AG300" s="54"/>
      <c r="AH300" s="54"/>
      <c r="AJ300" s="20"/>
      <c r="AK300" s="27"/>
    </row>
    <row r="301" spans="4:37" s="12" customFormat="1" ht="18" x14ac:dyDescent="0.25">
      <c r="D301" s="20"/>
      <c r="AG301" s="54"/>
      <c r="AH301" s="54"/>
      <c r="AJ301" s="20"/>
      <c r="AK301" s="27"/>
    </row>
    <row r="302" spans="4:37" s="12" customFormat="1" ht="18" x14ac:dyDescent="0.25">
      <c r="D302" s="20"/>
      <c r="AG302" s="54"/>
      <c r="AH302" s="54"/>
      <c r="AJ302" s="20"/>
      <c r="AK302" s="27"/>
    </row>
    <row r="303" spans="4:37" s="12" customFormat="1" ht="18" x14ac:dyDescent="0.25">
      <c r="D303" s="20"/>
      <c r="AG303" s="54"/>
      <c r="AH303" s="54"/>
      <c r="AJ303" s="20"/>
      <c r="AK303" s="27"/>
    </row>
    <row r="304" spans="4:37" s="12" customFormat="1" ht="18" x14ac:dyDescent="0.25">
      <c r="D304" s="20"/>
      <c r="AG304" s="54"/>
      <c r="AH304" s="54"/>
      <c r="AJ304" s="20"/>
      <c r="AK304" s="27"/>
    </row>
    <row r="305" spans="4:37" s="12" customFormat="1" ht="18" x14ac:dyDescent="0.25">
      <c r="D305" s="20"/>
      <c r="AG305" s="54"/>
      <c r="AH305" s="54"/>
      <c r="AJ305" s="20"/>
      <c r="AK305" s="27"/>
    </row>
    <row r="306" spans="4:37" s="12" customFormat="1" ht="18" x14ac:dyDescent="0.25">
      <c r="D306" s="20"/>
      <c r="AG306" s="54"/>
      <c r="AH306" s="54"/>
      <c r="AJ306" s="20"/>
      <c r="AK306" s="27"/>
    </row>
    <row r="307" spans="4:37" s="12" customFormat="1" ht="18" x14ac:dyDescent="0.25">
      <c r="D307" s="20"/>
      <c r="AG307" s="54"/>
      <c r="AH307" s="54"/>
      <c r="AJ307" s="20"/>
      <c r="AK307" s="27"/>
    </row>
    <row r="308" spans="4:37" s="12" customFormat="1" ht="18" x14ac:dyDescent="0.25">
      <c r="D308" s="20"/>
      <c r="AG308" s="54"/>
      <c r="AH308" s="54"/>
      <c r="AJ308" s="20"/>
      <c r="AK308" s="27"/>
    </row>
    <row r="309" spans="4:37" s="12" customFormat="1" ht="18" x14ac:dyDescent="0.25">
      <c r="D309" s="20"/>
      <c r="AG309" s="54"/>
      <c r="AH309" s="54"/>
      <c r="AJ309" s="20"/>
      <c r="AK309" s="27"/>
    </row>
    <row r="310" spans="4:37" s="12" customFormat="1" ht="18" x14ac:dyDescent="0.25">
      <c r="D310" s="20"/>
      <c r="AG310" s="54"/>
      <c r="AH310" s="54"/>
      <c r="AJ310" s="20"/>
      <c r="AK310" s="27"/>
    </row>
    <row r="311" spans="4:37" s="12" customFormat="1" ht="18" x14ac:dyDescent="0.25">
      <c r="D311" s="20"/>
      <c r="AG311" s="54"/>
      <c r="AH311" s="54"/>
      <c r="AJ311" s="20"/>
      <c r="AK311" s="27"/>
    </row>
    <row r="312" spans="4:37" s="12" customFormat="1" ht="18" x14ac:dyDescent="0.25">
      <c r="D312" s="20"/>
      <c r="AG312" s="54"/>
      <c r="AH312" s="54"/>
      <c r="AJ312" s="20"/>
      <c r="AK312" s="27"/>
    </row>
    <row r="313" spans="4:37" s="12" customFormat="1" ht="18" x14ac:dyDescent="0.25">
      <c r="D313" s="20"/>
      <c r="AG313" s="54"/>
      <c r="AH313" s="54"/>
      <c r="AJ313" s="20"/>
      <c r="AK313" s="27"/>
    </row>
    <row r="314" spans="4:37" s="12" customFormat="1" ht="18" x14ac:dyDescent="0.25">
      <c r="D314" s="20"/>
      <c r="AG314" s="54"/>
      <c r="AH314" s="54"/>
      <c r="AJ314" s="20"/>
      <c r="AK314" s="27"/>
    </row>
    <row r="315" spans="4:37" s="12" customFormat="1" ht="18" x14ac:dyDescent="0.25">
      <c r="D315" s="20"/>
      <c r="AG315" s="54"/>
      <c r="AH315" s="54"/>
      <c r="AJ315" s="20"/>
      <c r="AK315" s="27"/>
    </row>
    <row r="316" spans="4:37" s="12" customFormat="1" ht="18" x14ac:dyDescent="0.25">
      <c r="D316" s="20"/>
      <c r="AG316" s="54"/>
      <c r="AH316" s="54"/>
      <c r="AJ316" s="20"/>
      <c r="AK316" s="27"/>
    </row>
    <row r="317" spans="4:37" s="12" customFormat="1" ht="18" x14ac:dyDescent="0.25">
      <c r="D317" s="20"/>
      <c r="AG317" s="54"/>
      <c r="AH317" s="54"/>
      <c r="AJ317" s="20"/>
      <c r="AK317" s="27"/>
    </row>
    <row r="318" spans="4:37" s="12" customFormat="1" ht="18" x14ac:dyDescent="0.25">
      <c r="D318" s="20"/>
      <c r="AG318" s="54"/>
      <c r="AH318" s="54"/>
      <c r="AJ318" s="20"/>
      <c r="AK318" s="27"/>
    </row>
    <row r="319" spans="4:37" s="12" customFormat="1" ht="18" x14ac:dyDescent="0.25">
      <c r="D319" s="20"/>
      <c r="AG319" s="54"/>
      <c r="AH319" s="54"/>
      <c r="AJ319" s="20"/>
      <c r="AK319" s="27"/>
    </row>
    <row r="320" spans="4:37" s="12" customFormat="1" ht="18" x14ac:dyDescent="0.25">
      <c r="D320" s="20"/>
      <c r="AG320" s="54"/>
      <c r="AH320" s="54"/>
      <c r="AJ320" s="20"/>
      <c r="AK320" s="27"/>
    </row>
    <row r="321" spans="4:37" s="12" customFormat="1" ht="18" x14ac:dyDescent="0.25">
      <c r="D321" s="20"/>
      <c r="AG321" s="54"/>
      <c r="AH321" s="54"/>
      <c r="AJ321" s="20"/>
      <c r="AK321" s="27"/>
    </row>
    <row r="322" spans="4:37" s="12" customFormat="1" ht="18" x14ac:dyDescent="0.25">
      <c r="D322" s="20"/>
      <c r="AG322" s="54"/>
      <c r="AH322" s="54"/>
      <c r="AJ322" s="20"/>
      <c r="AK322" s="27"/>
    </row>
    <row r="323" spans="4:37" s="12" customFormat="1" ht="18" x14ac:dyDescent="0.25">
      <c r="D323" s="20"/>
      <c r="AG323" s="54"/>
      <c r="AH323" s="54"/>
      <c r="AJ323" s="20"/>
      <c r="AK323" s="27"/>
    </row>
    <row r="324" spans="4:37" s="12" customFormat="1" ht="18" x14ac:dyDescent="0.25">
      <c r="D324" s="20"/>
      <c r="AG324" s="54"/>
      <c r="AH324" s="54"/>
      <c r="AJ324" s="20"/>
      <c r="AK324" s="27"/>
    </row>
    <row r="325" spans="4:37" s="12" customFormat="1" ht="18" x14ac:dyDescent="0.25">
      <c r="D325" s="20"/>
      <c r="AG325" s="54"/>
      <c r="AH325" s="54"/>
      <c r="AJ325" s="20"/>
      <c r="AK325" s="27"/>
    </row>
    <row r="326" spans="4:37" s="12" customFormat="1" ht="18" x14ac:dyDescent="0.25">
      <c r="D326" s="20"/>
      <c r="AG326" s="54"/>
      <c r="AH326" s="54"/>
      <c r="AJ326" s="20"/>
      <c r="AK326" s="27"/>
    </row>
    <row r="327" spans="4:37" s="12" customFormat="1" ht="18" x14ac:dyDescent="0.25">
      <c r="D327" s="20"/>
      <c r="AG327" s="54"/>
      <c r="AH327" s="54"/>
      <c r="AJ327" s="20"/>
      <c r="AK327" s="27"/>
    </row>
    <row r="328" spans="4:37" s="12" customFormat="1" ht="18" x14ac:dyDescent="0.25">
      <c r="D328" s="20"/>
      <c r="AG328" s="54"/>
      <c r="AH328" s="54"/>
      <c r="AJ328" s="20"/>
      <c r="AK328" s="27"/>
    </row>
    <row r="329" spans="4:37" s="12" customFormat="1" ht="18" x14ac:dyDescent="0.25">
      <c r="D329" s="20"/>
      <c r="AG329" s="54"/>
      <c r="AH329" s="54"/>
      <c r="AJ329" s="20"/>
      <c r="AK329" s="27"/>
    </row>
    <row r="330" spans="4:37" s="12" customFormat="1" ht="18" x14ac:dyDescent="0.25">
      <c r="D330" s="20"/>
      <c r="AG330" s="54"/>
      <c r="AH330" s="54"/>
      <c r="AJ330" s="20"/>
      <c r="AK330" s="27"/>
    </row>
    <row r="331" spans="4:37" s="12" customFormat="1" ht="18" x14ac:dyDescent="0.25">
      <c r="D331" s="20"/>
      <c r="AG331" s="54"/>
      <c r="AH331" s="54"/>
      <c r="AJ331" s="20"/>
      <c r="AK331" s="27"/>
    </row>
    <row r="332" spans="4:37" s="12" customFormat="1" ht="18" x14ac:dyDescent="0.25">
      <c r="D332" s="20"/>
      <c r="AG332" s="54"/>
      <c r="AH332" s="54"/>
      <c r="AJ332" s="20"/>
      <c r="AK332" s="27"/>
    </row>
    <row r="333" spans="4:37" s="12" customFormat="1" ht="18" x14ac:dyDescent="0.25">
      <c r="D333" s="20"/>
      <c r="AG333" s="54"/>
      <c r="AH333" s="54"/>
      <c r="AJ333" s="20"/>
      <c r="AK333" s="27"/>
    </row>
    <row r="334" spans="4:37" s="12" customFormat="1" ht="18" x14ac:dyDescent="0.25">
      <c r="D334" s="20"/>
      <c r="AG334" s="54"/>
      <c r="AH334" s="54"/>
      <c r="AJ334" s="20"/>
      <c r="AK334" s="27"/>
    </row>
    <row r="335" spans="4:37" s="12" customFormat="1" ht="18" x14ac:dyDescent="0.25">
      <c r="D335" s="20"/>
      <c r="AG335" s="54"/>
      <c r="AH335" s="54"/>
      <c r="AJ335" s="20"/>
      <c r="AK335" s="27"/>
    </row>
    <row r="336" spans="4:37" s="12" customFormat="1" ht="18" x14ac:dyDescent="0.25">
      <c r="D336" s="20"/>
      <c r="AG336" s="54"/>
      <c r="AH336" s="54"/>
      <c r="AJ336" s="20"/>
      <c r="AK336" s="27"/>
    </row>
    <row r="337" spans="4:37" s="12" customFormat="1" ht="18" x14ac:dyDescent="0.25">
      <c r="D337" s="20"/>
      <c r="AG337" s="54"/>
      <c r="AH337" s="54"/>
      <c r="AJ337" s="20"/>
      <c r="AK337" s="27"/>
    </row>
    <row r="338" spans="4:37" s="12" customFormat="1" ht="18" x14ac:dyDescent="0.25">
      <c r="D338" s="20"/>
      <c r="AG338" s="54"/>
      <c r="AH338" s="54"/>
      <c r="AJ338" s="20"/>
      <c r="AK338" s="27"/>
    </row>
    <row r="339" spans="4:37" s="12" customFormat="1" ht="18" x14ac:dyDescent="0.25">
      <c r="D339" s="20"/>
      <c r="AG339" s="54"/>
      <c r="AH339" s="54"/>
      <c r="AJ339" s="20"/>
      <c r="AK339" s="27"/>
    </row>
    <row r="340" spans="4:37" s="12" customFormat="1" ht="18" x14ac:dyDescent="0.25">
      <c r="D340" s="20"/>
      <c r="AG340" s="54"/>
      <c r="AH340" s="54"/>
      <c r="AJ340" s="20"/>
      <c r="AK340" s="27"/>
    </row>
    <row r="341" spans="4:37" s="12" customFormat="1" ht="18" x14ac:dyDescent="0.25">
      <c r="D341" s="20"/>
      <c r="AG341" s="54"/>
      <c r="AH341" s="54"/>
      <c r="AJ341" s="20"/>
      <c r="AK341" s="27"/>
    </row>
    <row r="342" spans="4:37" s="12" customFormat="1" ht="18" x14ac:dyDescent="0.25">
      <c r="D342" s="20"/>
      <c r="AG342" s="54"/>
      <c r="AH342" s="54"/>
      <c r="AJ342" s="20"/>
      <c r="AK342" s="27"/>
    </row>
    <row r="343" spans="4:37" s="12" customFormat="1" ht="18" x14ac:dyDescent="0.25">
      <c r="D343" s="20"/>
      <c r="AG343" s="54"/>
      <c r="AH343" s="54"/>
      <c r="AJ343" s="20"/>
      <c r="AK343" s="27"/>
    </row>
    <row r="344" spans="4:37" s="12" customFormat="1" ht="18" x14ac:dyDescent="0.25">
      <c r="D344" s="20"/>
      <c r="AG344" s="54"/>
      <c r="AH344" s="54"/>
      <c r="AJ344" s="20"/>
      <c r="AK344" s="27"/>
    </row>
    <row r="345" spans="4:37" s="12" customFormat="1" ht="18" x14ac:dyDescent="0.25">
      <c r="D345" s="20"/>
      <c r="AG345" s="54"/>
      <c r="AH345" s="54"/>
      <c r="AJ345" s="20"/>
      <c r="AK345" s="27"/>
    </row>
    <row r="346" spans="4:37" s="12" customFormat="1" ht="18" x14ac:dyDescent="0.25">
      <c r="D346" s="20"/>
      <c r="AG346" s="54"/>
      <c r="AH346" s="54"/>
      <c r="AJ346" s="20"/>
      <c r="AK346" s="27"/>
    </row>
    <row r="347" spans="4:37" s="12" customFormat="1" ht="18" x14ac:dyDescent="0.25">
      <c r="D347" s="20"/>
      <c r="AG347" s="54"/>
      <c r="AH347" s="54"/>
      <c r="AJ347" s="20"/>
      <c r="AK347" s="27"/>
    </row>
    <row r="348" spans="4:37" s="12" customFormat="1" ht="18" x14ac:dyDescent="0.25">
      <c r="D348" s="20"/>
      <c r="AG348" s="54"/>
      <c r="AH348" s="54"/>
      <c r="AJ348" s="20"/>
      <c r="AK348" s="27"/>
    </row>
    <row r="349" spans="4:37" s="12" customFormat="1" ht="18" x14ac:dyDescent="0.25">
      <c r="D349" s="20"/>
      <c r="AG349" s="54"/>
      <c r="AH349" s="54"/>
      <c r="AJ349" s="20"/>
      <c r="AK349" s="27"/>
    </row>
    <row r="350" spans="4:37" s="12" customFormat="1" ht="18" x14ac:dyDescent="0.25">
      <c r="D350" s="20"/>
      <c r="AG350" s="54"/>
      <c r="AH350" s="54"/>
      <c r="AJ350" s="20"/>
      <c r="AK350" s="27"/>
    </row>
    <row r="351" spans="4:37" s="12" customFormat="1" ht="18" x14ac:dyDescent="0.25">
      <c r="D351" s="20"/>
      <c r="AG351" s="54"/>
      <c r="AH351" s="54"/>
      <c r="AJ351" s="20"/>
      <c r="AK351" s="27"/>
    </row>
    <row r="352" spans="4:37" s="12" customFormat="1" ht="18" x14ac:dyDescent="0.25">
      <c r="D352" s="20"/>
      <c r="AG352" s="54"/>
      <c r="AH352" s="54"/>
      <c r="AJ352" s="20"/>
      <c r="AK352" s="27"/>
    </row>
    <row r="353" spans="4:37" s="12" customFormat="1" ht="18" x14ac:dyDescent="0.25">
      <c r="D353" s="20"/>
      <c r="AG353" s="54"/>
      <c r="AH353" s="54"/>
      <c r="AJ353" s="20"/>
      <c r="AK353" s="27"/>
    </row>
    <row r="354" spans="4:37" s="12" customFormat="1" ht="18" x14ac:dyDescent="0.25">
      <c r="D354" s="20"/>
      <c r="AG354" s="54"/>
      <c r="AH354" s="54"/>
      <c r="AJ354" s="20"/>
      <c r="AK354" s="27"/>
    </row>
    <row r="355" spans="4:37" s="12" customFormat="1" ht="18" x14ac:dyDescent="0.25">
      <c r="D355" s="20"/>
      <c r="AG355" s="54"/>
      <c r="AH355" s="54"/>
      <c r="AJ355" s="20"/>
      <c r="AK355" s="27"/>
    </row>
    <row r="356" spans="4:37" s="12" customFormat="1" ht="18" x14ac:dyDescent="0.25">
      <c r="D356" s="20"/>
      <c r="AG356" s="54"/>
      <c r="AH356" s="54"/>
      <c r="AJ356" s="20"/>
      <c r="AK356" s="27"/>
    </row>
    <row r="357" spans="4:37" s="12" customFormat="1" ht="18" x14ac:dyDescent="0.25">
      <c r="D357" s="20"/>
      <c r="AG357" s="54"/>
      <c r="AH357" s="54"/>
      <c r="AJ357" s="20"/>
      <c r="AK357" s="27"/>
    </row>
    <row r="358" spans="4:37" s="12" customFormat="1" ht="18" x14ac:dyDescent="0.25">
      <c r="D358" s="20"/>
      <c r="AG358" s="54"/>
      <c r="AH358" s="54"/>
      <c r="AJ358" s="20"/>
      <c r="AK358" s="27"/>
    </row>
    <row r="359" spans="4:37" s="12" customFormat="1" ht="18" x14ac:dyDescent="0.25">
      <c r="D359" s="20"/>
      <c r="AG359" s="54"/>
      <c r="AH359" s="54"/>
      <c r="AJ359" s="20"/>
      <c r="AK359" s="27"/>
    </row>
    <row r="360" spans="4:37" s="12" customFormat="1" ht="18" x14ac:dyDescent="0.25">
      <c r="D360" s="20"/>
      <c r="AG360" s="54"/>
      <c r="AH360" s="54"/>
      <c r="AJ360" s="20"/>
      <c r="AK360" s="27"/>
    </row>
    <row r="361" spans="4:37" s="12" customFormat="1" ht="18" x14ac:dyDescent="0.25">
      <c r="D361" s="20"/>
      <c r="AG361" s="54"/>
      <c r="AH361" s="54"/>
      <c r="AJ361" s="20"/>
      <c r="AK361" s="27"/>
    </row>
    <row r="362" spans="4:37" s="12" customFormat="1" ht="18" x14ac:dyDescent="0.25">
      <c r="D362" s="20"/>
      <c r="AG362" s="54"/>
      <c r="AH362" s="54"/>
      <c r="AJ362" s="20"/>
      <c r="AK362" s="27"/>
    </row>
    <row r="363" spans="4:37" s="12" customFormat="1" ht="18" x14ac:dyDescent="0.25">
      <c r="D363" s="20"/>
      <c r="AG363" s="54"/>
      <c r="AH363" s="54"/>
      <c r="AJ363" s="20"/>
      <c r="AK363" s="27"/>
    </row>
    <row r="364" spans="4:37" s="12" customFormat="1" ht="18" x14ac:dyDescent="0.25">
      <c r="D364" s="20"/>
      <c r="AG364" s="54"/>
      <c r="AH364" s="54"/>
      <c r="AJ364" s="20"/>
      <c r="AK364" s="27"/>
    </row>
    <row r="365" spans="4:37" s="12" customFormat="1" ht="18" x14ac:dyDescent="0.25">
      <c r="D365" s="20"/>
      <c r="AG365" s="54"/>
      <c r="AH365" s="54"/>
      <c r="AJ365" s="20"/>
      <c r="AK365" s="27"/>
    </row>
    <row r="366" spans="4:37" s="12" customFormat="1" ht="18" x14ac:dyDescent="0.25">
      <c r="D366" s="20"/>
      <c r="AG366" s="54"/>
      <c r="AH366" s="54"/>
      <c r="AJ366" s="20"/>
      <c r="AK366" s="27"/>
    </row>
    <row r="367" spans="4:37" s="12" customFormat="1" ht="18" x14ac:dyDescent="0.25">
      <c r="D367" s="20"/>
      <c r="AG367" s="54"/>
      <c r="AH367" s="54"/>
      <c r="AJ367" s="20"/>
      <c r="AK367" s="27"/>
    </row>
    <row r="368" spans="4:37" s="12" customFormat="1" ht="18" x14ac:dyDescent="0.25">
      <c r="D368" s="20"/>
      <c r="AG368" s="54"/>
      <c r="AH368" s="54"/>
      <c r="AJ368" s="20"/>
      <c r="AK368" s="27"/>
    </row>
    <row r="369" spans="4:37" s="12" customFormat="1" ht="18" x14ac:dyDescent="0.25">
      <c r="D369" s="20"/>
      <c r="AG369" s="54"/>
      <c r="AH369" s="54"/>
      <c r="AJ369" s="20"/>
      <c r="AK369" s="27"/>
    </row>
    <row r="370" spans="4:37" s="12" customFormat="1" ht="18" x14ac:dyDescent="0.25">
      <c r="D370" s="20"/>
      <c r="AG370" s="54"/>
      <c r="AH370" s="54"/>
      <c r="AJ370" s="20"/>
      <c r="AK370" s="27"/>
    </row>
    <row r="371" spans="4:37" s="12" customFormat="1" ht="18" x14ac:dyDescent="0.25">
      <c r="D371" s="20"/>
      <c r="AG371" s="54"/>
      <c r="AH371" s="54"/>
      <c r="AJ371" s="20"/>
      <c r="AK371" s="27"/>
    </row>
    <row r="372" spans="4:37" s="12" customFormat="1" ht="18" x14ac:dyDescent="0.25">
      <c r="D372" s="20"/>
      <c r="AG372" s="54"/>
      <c r="AH372" s="54"/>
      <c r="AJ372" s="20"/>
      <c r="AK372" s="27"/>
    </row>
    <row r="373" spans="4:37" s="12" customFormat="1" ht="18" x14ac:dyDescent="0.25">
      <c r="D373" s="20"/>
      <c r="AG373" s="54"/>
      <c r="AH373" s="54"/>
      <c r="AJ373" s="20"/>
      <c r="AK373" s="27"/>
    </row>
    <row r="374" spans="4:37" s="12" customFormat="1" ht="18" x14ac:dyDescent="0.25">
      <c r="D374" s="20"/>
      <c r="AG374" s="54"/>
      <c r="AH374" s="54"/>
      <c r="AJ374" s="20"/>
      <c r="AK374" s="27"/>
    </row>
    <row r="375" spans="4:37" s="12" customFormat="1" ht="18" x14ac:dyDescent="0.25">
      <c r="D375" s="20"/>
      <c r="AG375" s="54"/>
      <c r="AH375" s="54"/>
      <c r="AJ375" s="20"/>
      <c r="AK375" s="27"/>
    </row>
    <row r="376" spans="4:37" s="12" customFormat="1" ht="18" x14ac:dyDescent="0.25">
      <c r="D376" s="20"/>
      <c r="AG376" s="54"/>
      <c r="AH376" s="54"/>
      <c r="AJ376" s="20"/>
      <c r="AK376" s="27"/>
    </row>
    <row r="377" spans="4:37" s="12" customFormat="1" ht="18" x14ac:dyDescent="0.25">
      <c r="D377" s="20"/>
      <c r="AG377" s="54"/>
      <c r="AH377" s="54"/>
      <c r="AJ377" s="20"/>
      <c r="AK377" s="27"/>
    </row>
    <row r="378" spans="4:37" s="12" customFormat="1" ht="18" x14ac:dyDescent="0.25">
      <c r="D378" s="20"/>
      <c r="AG378" s="54"/>
      <c r="AH378" s="54"/>
      <c r="AJ378" s="20"/>
      <c r="AK378" s="27"/>
    </row>
    <row r="379" spans="4:37" s="12" customFormat="1" ht="18" x14ac:dyDescent="0.25">
      <c r="D379" s="20"/>
      <c r="AG379" s="54"/>
      <c r="AH379" s="54"/>
      <c r="AJ379" s="20"/>
      <c r="AK379" s="27"/>
    </row>
    <row r="380" spans="4:37" s="12" customFormat="1" ht="18" x14ac:dyDescent="0.25">
      <c r="D380" s="20"/>
      <c r="AG380" s="54"/>
      <c r="AH380" s="54"/>
      <c r="AJ380" s="20"/>
      <c r="AK380" s="27"/>
    </row>
    <row r="381" spans="4:37" s="12" customFormat="1" ht="18" x14ac:dyDescent="0.25">
      <c r="D381" s="20"/>
      <c r="AG381" s="54"/>
      <c r="AH381" s="54"/>
      <c r="AJ381" s="20"/>
      <c r="AK381" s="27"/>
    </row>
    <row r="382" spans="4:37" s="12" customFormat="1" ht="18" x14ac:dyDescent="0.25">
      <c r="D382" s="20"/>
      <c r="AG382" s="54"/>
      <c r="AH382" s="54"/>
      <c r="AJ382" s="20"/>
      <c r="AK382" s="27"/>
    </row>
    <row r="383" spans="4:37" s="12" customFormat="1" ht="18" x14ac:dyDescent="0.25">
      <c r="D383" s="20"/>
      <c r="AG383" s="54"/>
      <c r="AH383" s="54"/>
      <c r="AJ383" s="20"/>
      <c r="AK383" s="27"/>
    </row>
    <row r="384" spans="4:37" s="12" customFormat="1" ht="18" x14ac:dyDescent="0.25">
      <c r="D384" s="20"/>
      <c r="AG384" s="54"/>
      <c r="AH384" s="54"/>
      <c r="AJ384" s="20"/>
      <c r="AK384" s="27"/>
    </row>
    <row r="385" spans="4:37" s="12" customFormat="1" ht="18" x14ac:dyDescent="0.25">
      <c r="D385" s="20"/>
      <c r="AG385" s="54"/>
      <c r="AH385" s="54"/>
      <c r="AJ385" s="20"/>
      <c r="AK385" s="27"/>
    </row>
    <row r="386" spans="4:37" s="12" customFormat="1" ht="18" x14ac:dyDescent="0.25">
      <c r="D386" s="20"/>
      <c r="AG386" s="54"/>
      <c r="AH386" s="54"/>
      <c r="AJ386" s="20"/>
      <c r="AK386" s="27"/>
    </row>
    <row r="387" spans="4:37" s="12" customFormat="1" ht="18" x14ac:dyDescent="0.25">
      <c r="D387" s="20"/>
      <c r="AG387" s="54"/>
      <c r="AH387" s="54"/>
      <c r="AJ387" s="20"/>
      <c r="AK387" s="27"/>
    </row>
    <row r="388" spans="4:37" s="12" customFormat="1" ht="18" x14ac:dyDescent="0.25">
      <c r="D388" s="20"/>
      <c r="AG388" s="54"/>
      <c r="AH388" s="54"/>
      <c r="AJ388" s="20"/>
      <c r="AK388" s="27"/>
    </row>
    <row r="389" spans="4:37" s="12" customFormat="1" ht="18" x14ac:dyDescent="0.25">
      <c r="D389" s="20"/>
      <c r="AG389" s="54"/>
      <c r="AH389" s="54"/>
      <c r="AJ389" s="20"/>
      <c r="AK389" s="27"/>
    </row>
    <row r="390" spans="4:37" s="12" customFormat="1" ht="18" x14ac:dyDescent="0.25">
      <c r="D390" s="20"/>
      <c r="AG390" s="54"/>
      <c r="AH390" s="54"/>
      <c r="AJ390" s="20"/>
      <c r="AK390" s="27"/>
    </row>
    <row r="391" spans="4:37" s="12" customFormat="1" ht="18" x14ac:dyDescent="0.25">
      <c r="D391" s="20"/>
      <c r="AG391" s="54"/>
      <c r="AH391" s="54"/>
      <c r="AJ391" s="20"/>
      <c r="AK391" s="27"/>
    </row>
    <row r="392" spans="4:37" s="12" customFormat="1" ht="18" x14ac:dyDescent="0.25">
      <c r="D392" s="20"/>
      <c r="AG392" s="54"/>
      <c r="AH392" s="54"/>
      <c r="AJ392" s="20"/>
      <c r="AK392" s="27"/>
    </row>
    <row r="393" spans="4:37" s="12" customFormat="1" ht="18" x14ac:dyDescent="0.25">
      <c r="D393" s="20"/>
      <c r="AG393" s="54"/>
      <c r="AH393" s="54"/>
      <c r="AJ393" s="20"/>
      <c r="AK393" s="27"/>
    </row>
    <row r="394" spans="4:37" s="12" customFormat="1" ht="18" x14ac:dyDescent="0.25">
      <c r="D394" s="20"/>
      <c r="AG394" s="54"/>
      <c r="AH394" s="54"/>
      <c r="AJ394" s="20"/>
      <c r="AK394" s="27"/>
    </row>
    <row r="395" spans="4:37" s="12" customFormat="1" ht="18" x14ac:dyDescent="0.25">
      <c r="D395" s="20"/>
      <c r="AG395" s="54"/>
      <c r="AH395" s="54"/>
      <c r="AJ395" s="20"/>
      <c r="AK395" s="27"/>
    </row>
    <row r="396" spans="4:37" s="12" customFormat="1" ht="18" x14ac:dyDescent="0.25">
      <c r="D396" s="20"/>
      <c r="AG396" s="54"/>
      <c r="AH396" s="54"/>
      <c r="AJ396" s="20"/>
      <c r="AK396" s="27"/>
    </row>
    <row r="397" spans="4:37" s="12" customFormat="1" ht="18" x14ac:dyDescent="0.25">
      <c r="D397" s="20"/>
      <c r="AG397" s="54"/>
      <c r="AH397" s="54"/>
      <c r="AJ397" s="20"/>
      <c r="AK397" s="27"/>
    </row>
    <row r="398" spans="4:37" s="12" customFormat="1" ht="18" x14ac:dyDescent="0.25">
      <c r="D398" s="20"/>
      <c r="AG398" s="54"/>
      <c r="AH398" s="54"/>
      <c r="AJ398" s="20"/>
      <c r="AK398" s="27"/>
    </row>
    <row r="399" spans="4:37" s="12" customFormat="1" ht="18" x14ac:dyDescent="0.25">
      <c r="D399" s="20"/>
      <c r="AG399" s="54"/>
      <c r="AH399" s="54"/>
      <c r="AJ399" s="20"/>
      <c r="AK399" s="27"/>
    </row>
    <row r="400" spans="4:37" s="12" customFormat="1" ht="18" x14ac:dyDescent="0.25">
      <c r="D400" s="20"/>
      <c r="AG400" s="54"/>
      <c r="AH400" s="54"/>
      <c r="AJ400" s="20"/>
      <c r="AK400" s="27"/>
    </row>
    <row r="401" spans="4:37" s="12" customFormat="1" ht="18" x14ac:dyDescent="0.25">
      <c r="D401" s="20"/>
      <c r="AG401" s="54"/>
      <c r="AH401" s="54"/>
      <c r="AJ401" s="20"/>
      <c r="AK401" s="27"/>
    </row>
    <row r="402" spans="4:37" s="12" customFormat="1" ht="18" x14ac:dyDescent="0.25">
      <c r="D402" s="20"/>
      <c r="AG402" s="54"/>
      <c r="AH402" s="54"/>
      <c r="AJ402" s="20"/>
      <c r="AK402" s="27"/>
    </row>
    <row r="403" spans="4:37" s="12" customFormat="1" ht="18" x14ac:dyDescent="0.25">
      <c r="D403" s="20"/>
      <c r="AG403" s="54"/>
      <c r="AH403" s="54"/>
      <c r="AJ403" s="20"/>
      <c r="AK403" s="27"/>
    </row>
    <row r="404" spans="4:37" s="12" customFormat="1" ht="18" x14ac:dyDescent="0.25">
      <c r="D404" s="20"/>
      <c r="AG404" s="54"/>
      <c r="AH404" s="54"/>
      <c r="AJ404" s="20"/>
      <c r="AK404" s="27"/>
    </row>
    <row r="405" spans="4:37" s="12" customFormat="1" ht="18" x14ac:dyDescent="0.25">
      <c r="D405" s="20"/>
      <c r="AG405" s="54"/>
      <c r="AH405" s="54"/>
      <c r="AJ405" s="20"/>
      <c r="AK405" s="27"/>
    </row>
    <row r="406" spans="4:37" s="12" customFormat="1" ht="18" x14ac:dyDescent="0.25">
      <c r="D406" s="20"/>
      <c r="AG406" s="54"/>
      <c r="AH406" s="54"/>
      <c r="AJ406" s="20"/>
      <c r="AK406" s="27"/>
    </row>
    <row r="407" spans="4:37" s="12" customFormat="1" ht="18" x14ac:dyDescent="0.25">
      <c r="D407" s="20"/>
      <c r="AG407" s="54"/>
      <c r="AH407" s="54"/>
      <c r="AJ407" s="20"/>
      <c r="AK407" s="27"/>
    </row>
    <row r="408" spans="4:37" s="12" customFormat="1" ht="18" x14ac:dyDescent="0.25">
      <c r="D408" s="20"/>
      <c r="AG408" s="54"/>
      <c r="AH408" s="54"/>
      <c r="AJ408" s="20"/>
      <c r="AK408" s="27"/>
    </row>
    <row r="409" spans="4:37" s="12" customFormat="1" ht="18" x14ac:dyDescent="0.25">
      <c r="D409" s="20"/>
      <c r="AG409" s="54"/>
      <c r="AH409" s="54"/>
      <c r="AJ409" s="20"/>
      <c r="AK409" s="27"/>
    </row>
    <row r="410" spans="4:37" s="12" customFormat="1" ht="18" x14ac:dyDescent="0.25">
      <c r="D410" s="20"/>
      <c r="AG410" s="54"/>
      <c r="AH410" s="54"/>
      <c r="AJ410" s="20"/>
      <c r="AK410" s="27"/>
    </row>
    <row r="411" spans="4:37" s="12" customFormat="1" ht="18" x14ac:dyDescent="0.25">
      <c r="D411" s="20"/>
      <c r="AG411" s="54"/>
      <c r="AH411" s="54"/>
      <c r="AJ411" s="20"/>
      <c r="AK411" s="27"/>
    </row>
    <row r="412" spans="4:37" s="12" customFormat="1" ht="18" x14ac:dyDescent="0.25">
      <c r="D412" s="20"/>
      <c r="AG412" s="54"/>
      <c r="AH412" s="54"/>
      <c r="AJ412" s="20"/>
      <c r="AK412" s="27"/>
    </row>
    <row r="413" spans="4:37" s="12" customFormat="1" ht="18" x14ac:dyDescent="0.25">
      <c r="D413" s="20"/>
      <c r="AG413" s="54"/>
      <c r="AH413" s="54"/>
      <c r="AJ413" s="20"/>
      <c r="AK413" s="27"/>
    </row>
    <row r="414" spans="4:37" s="12" customFormat="1" ht="18" x14ac:dyDescent="0.25">
      <c r="D414" s="20"/>
      <c r="AG414" s="54"/>
      <c r="AH414" s="54"/>
      <c r="AJ414" s="20"/>
      <c r="AK414" s="27"/>
    </row>
    <row r="415" spans="4:37" s="12" customFormat="1" ht="18" x14ac:dyDescent="0.25">
      <c r="D415" s="20"/>
      <c r="AG415" s="54"/>
      <c r="AH415" s="54"/>
      <c r="AJ415" s="20"/>
      <c r="AK415" s="27"/>
    </row>
    <row r="416" spans="4:37" s="12" customFormat="1" ht="18" x14ac:dyDescent="0.25">
      <c r="D416" s="20"/>
      <c r="AG416" s="54"/>
      <c r="AH416" s="54"/>
      <c r="AJ416" s="20"/>
      <c r="AK416" s="27"/>
    </row>
    <row r="417" spans="4:37" s="12" customFormat="1" ht="18" x14ac:dyDescent="0.25">
      <c r="D417" s="20"/>
      <c r="AG417" s="54"/>
      <c r="AH417" s="54"/>
      <c r="AJ417" s="20"/>
      <c r="AK417" s="27"/>
    </row>
    <row r="418" spans="4:37" s="12" customFormat="1" ht="18" x14ac:dyDescent="0.25">
      <c r="D418" s="20"/>
      <c r="AG418" s="54"/>
      <c r="AH418" s="54"/>
      <c r="AJ418" s="20"/>
      <c r="AK418" s="27"/>
    </row>
    <row r="419" spans="4:37" s="12" customFormat="1" ht="18" x14ac:dyDescent="0.25">
      <c r="D419" s="20"/>
      <c r="AG419" s="54"/>
      <c r="AH419" s="54"/>
      <c r="AJ419" s="20"/>
      <c r="AK419" s="27"/>
    </row>
    <row r="420" spans="4:37" s="12" customFormat="1" ht="18" x14ac:dyDescent="0.25">
      <c r="D420" s="20"/>
      <c r="AG420" s="54"/>
      <c r="AH420" s="54"/>
      <c r="AJ420" s="20"/>
      <c r="AK420" s="27"/>
    </row>
    <row r="421" spans="4:37" s="12" customFormat="1" ht="18" x14ac:dyDescent="0.25">
      <c r="D421" s="20"/>
      <c r="AG421" s="54"/>
      <c r="AH421" s="54"/>
      <c r="AJ421" s="20"/>
      <c r="AK421" s="27"/>
    </row>
    <row r="422" spans="4:37" s="12" customFormat="1" ht="18" x14ac:dyDescent="0.25">
      <c r="D422" s="20"/>
      <c r="AG422" s="54"/>
      <c r="AH422" s="54"/>
      <c r="AJ422" s="20"/>
      <c r="AK422" s="27"/>
    </row>
    <row r="423" spans="4:37" s="12" customFormat="1" ht="18" x14ac:dyDescent="0.25">
      <c r="D423" s="20"/>
      <c r="AG423" s="54"/>
      <c r="AH423" s="54"/>
      <c r="AJ423" s="20"/>
      <c r="AK423" s="27"/>
    </row>
    <row r="424" spans="4:37" s="12" customFormat="1" ht="18" x14ac:dyDescent="0.25">
      <c r="D424" s="20"/>
      <c r="AG424" s="54"/>
      <c r="AH424" s="54"/>
      <c r="AJ424" s="20"/>
      <c r="AK424" s="27"/>
    </row>
    <row r="425" spans="4:37" s="12" customFormat="1" ht="18" x14ac:dyDescent="0.25">
      <c r="D425" s="20"/>
      <c r="AG425" s="54"/>
      <c r="AH425" s="54"/>
      <c r="AJ425" s="20"/>
      <c r="AK425" s="27"/>
    </row>
    <row r="426" spans="4:37" s="12" customFormat="1" ht="18" x14ac:dyDescent="0.25">
      <c r="D426" s="20"/>
      <c r="AG426" s="54"/>
      <c r="AH426" s="54"/>
      <c r="AJ426" s="20"/>
      <c r="AK426" s="27"/>
    </row>
    <row r="427" spans="4:37" s="12" customFormat="1" ht="18" x14ac:dyDescent="0.25">
      <c r="D427" s="20"/>
      <c r="AG427" s="54"/>
      <c r="AH427" s="54"/>
      <c r="AJ427" s="20"/>
      <c r="AK427" s="27"/>
    </row>
    <row r="428" spans="4:37" s="12" customFormat="1" ht="18" x14ac:dyDescent="0.25">
      <c r="D428" s="20"/>
      <c r="AG428" s="54"/>
      <c r="AH428" s="54"/>
      <c r="AJ428" s="20"/>
      <c r="AK428" s="27"/>
    </row>
    <row r="429" spans="4:37" s="12" customFormat="1" ht="18" x14ac:dyDescent="0.25">
      <c r="D429" s="20"/>
      <c r="AG429" s="54"/>
      <c r="AH429" s="54"/>
      <c r="AJ429" s="20"/>
      <c r="AK429" s="27"/>
    </row>
    <row r="430" spans="4:37" s="12" customFormat="1" ht="18" x14ac:dyDescent="0.25">
      <c r="D430" s="20"/>
      <c r="AG430" s="54"/>
      <c r="AH430" s="54"/>
      <c r="AJ430" s="20"/>
      <c r="AK430" s="27"/>
    </row>
    <row r="431" spans="4:37" s="12" customFormat="1" ht="18" x14ac:dyDescent="0.25">
      <c r="D431" s="20"/>
      <c r="AG431" s="54"/>
      <c r="AH431" s="54"/>
      <c r="AJ431" s="20"/>
      <c r="AK431" s="27"/>
    </row>
    <row r="432" spans="4:37" s="12" customFormat="1" ht="18" x14ac:dyDescent="0.25">
      <c r="D432" s="20"/>
      <c r="AG432" s="54"/>
      <c r="AH432" s="54"/>
      <c r="AJ432" s="20"/>
      <c r="AK432" s="27"/>
    </row>
    <row r="433" spans="4:37" s="12" customFormat="1" ht="18" x14ac:dyDescent="0.25">
      <c r="D433" s="20"/>
      <c r="AG433" s="54"/>
      <c r="AH433" s="54"/>
      <c r="AJ433" s="20"/>
      <c r="AK433" s="27"/>
    </row>
    <row r="434" spans="4:37" s="12" customFormat="1" ht="18" x14ac:dyDescent="0.25">
      <c r="D434" s="20"/>
      <c r="AG434" s="54"/>
      <c r="AH434" s="54"/>
      <c r="AJ434" s="20"/>
      <c r="AK434" s="27"/>
    </row>
    <row r="435" spans="4:37" s="12" customFormat="1" ht="18" x14ac:dyDescent="0.25">
      <c r="D435" s="20"/>
      <c r="AG435" s="54"/>
      <c r="AH435" s="54"/>
      <c r="AJ435" s="20"/>
      <c r="AK435" s="27"/>
    </row>
    <row r="436" spans="4:37" s="12" customFormat="1" ht="18" x14ac:dyDescent="0.25">
      <c r="D436" s="20"/>
      <c r="AG436" s="54"/>
      <c r="AH436" s="54"/>
      <c r="AJ436" s="20"/>
      <c r="AK436" s="27"/>
    </row>
    <row r="437" spans="4:37" s="12" customFormat="1" ht="18" x14ac:dyDescent="0.25">
      <c r="D437" s="20"/>
      <c r="AG437" s="54"/>
      <c r="AH437" s="54"/>
      <c r="AJ437" s="20"/>
      <c r="AK437" s="27"/>
    </row>
    <row r="438" spans="4:37" s="12" customFormat="1" ht="18" x14ac:dyDescent="0.25">
      <c r="D438" s="20"/>
      <c r="AG438" s="54"/>
      <c r="AH438" s="54"/>
      <c r="AJ438" s="20"/>
      <c r="AK438" s="27"/>
    </row>
    <row r="439" spans="4:37" s="12" customFormat="1" ht="18" x14ac:dyDescent="0.25">
      <c r="D439" s="20"/>
      <c r="AG439" s="54"/>
      <c r="AH439" s="54"/>
      <c r="AJ439" s="20"/>
      <c r="AK439" s="27"/>
    </row>
    <row r="440" spans="4:37" s="12" customFormat="1" ht="18" x14ac:dyDescent="0.25">
      <c r="D440" s="20"/>
      <c r="AG440" s="54"/>
      <c r="AH440" s="54"/>
      <c r="AJ440" s="20"/>
      <c r="AK440" s="27"/>
    </row>
    <row r="441" spans="4:37" s="12" customFormat="1" ht="18" x14ac:dyDescent="0.25">
      <c r="D441" s="20"/>
      <c r="AG441" s="54"/>
      <c r="AH441" s="54"/>
      <c r="AJ441" s="20"/>
      <c r="AK441" s="27"/>
    </row>
    <row r="442" spans="4:37" s="12" customFormat="1" ht="18" x14ac:dyDescent="0.25">
      <c r="D442" s="20"/>
      <c r="AG442" s="54"/>
      <c r="AH442" s="54"/>
      <c r="AJ442" s="20"/>
      <c r="AK442" s="27"/>
    </row>
    <row r="443" spans="4:37" s="12" customFormat="1" ht="18" x14ac:dyDescent="0.25">
      <c r="D443" s="20"/>
      <c r="AG443" s="54"/>
      <c r="AH443" s="54"/>
      <c r="AJ443" s="20"/>
      <c r="AK443" s="27"/>
    </row>
    <row r="444" spans="4:37" s="12" customFormat="1" ht="18" x14ac:dyDescent="0.25">
      <c r="D444" s="20"/>
      <c r="AG444" s="54"/>
      <c r="AH444" s="54"/>
      <c r="AJ444" s="20"/>
      <c r="AK444" s="27"/>
    </row>
    <row r="445" spans="4:37" s="12" customFormat="1" ht="18" x14ac:dyDescent="0.25">
      <c r="D445" s="20"/>
      <c r="AG445" s="54"/>
      <c r="AH445" s="54"/>
      <c r="AJ445" s="20"/>
      <c r="AK445" s="27"/>
    </row>
    <row r="446" spans="4:37" s="12" customFormat="1" ht="18" x14ac:dyDescent="0.25">
      <c r="D446" s="20"/>
      <c r="AG446" s="54"/>
      <c r="AH446" s="54"/>
      <c r="AJ446" s="20"/>
      <c r="AK446" s="27"/>
    </row>
    <row r="447" spans="4:37" s="12" customFormat="1" ht="18" x14ac:dyDescent="0.25">
      <c r="D447" s="20"/>
      <c r="AG447" s="54"/>
      <c r="AH447" s="54"/>
      <c r="AJ447" s="20"/>
      <c r="AK447" s="27"/>
    </row>
    <row r="448" spans="4:37" s="12" customFormat="1" ht="18" x14ac:dyDescent="0.25">
      <c r="D448" s="20"/>
      <c r="AG448" s="54"/>
      <c r="AH448" s="54"/>
      <c r="AJ448" s="20"/>
      <c r="AK448" s="27"/>
    </row>
    <row r="449" spans="4:37" s="12" customFormat="1" ht="18" x14ac:dyDescent="0.25">
      <c r="D449" s="20"/>
      <c r="AG449" s="54"/>
      <c r="AH449" s="54"/>
      <c r="AJ449" s="20"/>
      <c r="AK449" s="27"/>
    </row>
    <row r="450" spans="4:37" s="12" customFormat="1" ht="18" x14ac:dyDescent="0.25">
      <c r="D450" s="20"/>
      <c r="AG450" s="54"/>
      <c r="AH450" s="54"/>
      <c r="AJ450" s="20"/>
      <c r="AK450" s="27"/>
    </row>
    <row r="451" spans="4:37" s="12" customFormat="1" ht="18" x14ac:dyDescent="0.25">
      <c r="D451" s="20"/>
      <c r="AG451" s="54"/>
      <c r="AH451" s="54"/>
      <c r="AJ451" s="20"/>
      <c r="AK451" s="27"/>
    </row>
    <row r="452" spans="4:37" s="12" customFormat="1" ht="18" x14ac:dyDescent="0.25">
      <c r="D452" s="20"/>
      <c r="AG452" s="54"/>
      <c r="AH452" s="54"/>
      <c r="AJ452" s="20"/>
      <c r="AK452" s="27"/>
    </row>
    <row r="453" spans="4:37" s="12" customFormat="1" ht="18" x14ac:dyDescent="0.25">
      <c r="D453" s="20"/>
      <c r="AG453" s="54"/>
      <c r="AH453" s="54"/>
      <c r="AJ453" s="20"/>
      <c r="AK453" s="27"/>
    </row>
    <row r="454" spans="4:37" s="12" customFormat="1" ht="18" x14ac:dyDescent="0.25">
      <c r="D454" s="20"/>
      <c r="AG454" s="54"/>
      <c r="AH454" s="54"/>
      <c r="AJ454" s="20"/>
      <c r="AK454" s="27"/>
    </row>
    <row r="455" spans="4:37" s="12" customFormat="1" ht="18" x14ac:dyDescent="0.25">
      <c r="D455" s="20"/>
      <c r="AG455" s="54"/>
      <c r="AH455" s="54"/>
      <c r="AJ455" s="20"/>
      <c r="AK455" s="27"/>
    </row>
    <row r="456" spans="4:37" s="12" customFormat="1" ht="18" x14ac:dyDescent="0.25">
      <c r="D456" s="20"/>
      <c r="AG456" s="54"/>
      <c r="AH456" s="54"/>
      <c r="AJ456" s="20"/>
      <c r="AK456" s="27"/>
    </row>
    <row r="457" spans="4:37" s="12" customFormat="1" ht="18" x14ac:dyDescent="0.25">
      <c r="D457" s="20"/>
      <c r="AG457" s="54"/>
      <c r="AH457" s="54"/>
      <c r="AJ457" s="20"/>
      <c r="AK457" s="27"/>
    </row>
    <row r="458" spans="4:37" s="12" customFormat="1" ht="18" x14ac:dyDescent="0.25">
      <c r="D458" s="20"/>
      <c r="AG458" s="54"/>
      <c r="AH458" s="54"/>
      <c r="AJ458" s="20"/>
      <c r="AK458" s="27"/>
    </row>
    <row r="459" spans="4:37" s="12" customFormat="1" ht="18" x14ac:dyDescent="0.25">
      <c r="D459" s="20"/>
      <c r="AG459" s="54"/>
      <c r="AH459" s="54"/>
      <c r="AJ459" s="20"/>
      <c r="AK459" s="27"/>
    </row>
    <row r="460" spans="4:37" s="12" customFormat="1" ht="18" x14ac:dyDescent="0.25">
      <c r="D460" s="20"/>
      <c r="AG460" s="54"/>
      <c r="AH460" s="54"/>
      <c r="AJ460" s="20"/>
      <c r="AK460" s="27"/>
    </row>
    <row r="461" spans="4:37" s="12" customFormat="1" ht="18" x14ac:dyDescent="0.25">
      <c r="D461" s="20"/>
      <c r="AG461" s="54"/>
      <c r="AH461" s="54"/>
      <c r="AJ461" s="20"/>
      <c r="AK461" s="27"/>
    </row>
    <row r="462" spans="4:37" s="12" customFormat="1" ht="18" x14ac:dyDescent="0.25">
      <c r="D462" s="20"/>
      <c r="AG462" s="54"/>
      <c r="AH462" s="54"/>
      <c r="AJ462" s="20"/>
      <c r="AK462" s="27"/>
    </row>
    <row r="463" spans="4:37" s="12" customFormat="1" ht="18" x14ac:dyDescent="0.25">
      <c r="D463" s="20"/>
      <c r="AG463" s="54"/>
      <c r="AH463" s="54"/>
      <c r="AJ463" s="20"/>
      <c r="AK463" s="27"/>
    </row>
    <row r="464" spans="4:37" s="12" customFormat="1" ht="18" x14ac:dyDescent="0.25">
      <c r="D464" s="20"/>
      <c r="AG464" s="54"/>
      <c r="AH464" s="54"/>
      <c r="AJ464" s="20"/>
      <c r="AK464" s="27"/>
    </row>
    <row r="465" spans="4:37" s="12" customFormat="1" ht="18" x14ac:dyDescent="0.25">
      <c r="D465" s="20"/>
      <c r="AG465" s="54"/>
      <c r="AH465" s="54"/>
      <c r="AJ465" s="20"/>
      <c r="AK465" s="27"/>
    </row>
    <row r="466" spans="4:37" s="12" customFormat="1" ht="18" x14ac:dyDescent="0.25">
      <c r="D466" s="20"/>
      <c r="AG466" s="54"/>
      <c r="AH466" s="54"/>
      <c r="AJ466" s="20"/>
      <c r="AK466" s="27"/>
    </row>
    <row r="467" spans="4:37" s="12" customFormat="1" ht="18" x14ac:dyDescent="0.25">
      <c r="D467" s="20"/>
      <c r="AG467" s="54"/>
      <c r="AH467" s="54"/>
      <c r="AJ467" s="20"/>
      <c r="AK467" s="27"/>
    </row>
    <row r="468" spans="4:37" s="12" customFormat="1" ht="18" x14ac:dyDescent="0.25">
      <c r="D468" s="20"/>
      <c r="AG468" s="54"/>
      <c r="AH468" s="54"/>
      <c r="AJ468" s="20"/>
      <c r="AK468" s="27"/>
    </row>
    <row r="469" spans="4:37" s="12" customFormat="1" ht="18" x14ac:dyDescent="0.25">
      <c r="D469" s="20"/>
      <c r="AG469" s="54"/>
      <c r="AH469" s="54"/>
      <c r="AJ469" s="20"/>
      <c r="AK469" s="27"/>
    </row>
    <row r="470" spans="4:37" s="12" customFormat="1" ht="18" x14ac:dyDescent="0.25">
      <c r="D470" s="20"/>
      <c r="AG470" s="54"/>
      <c r="AH470" s="54"/>
      <c r="AJ470" s="20"/>
      <c r="AK470" s="27"/>
    </row>
    <row r="471" spans="4:37" s="12" customFormat="1" ht="18" x14ac:dyDescent="0.25">
      <c r="D471" s="20"/>
      <c r="AG471" s="54"/>
      <c r="AH471" s="54"/>
      <c r="AJ471" s="20"/>
      <c r="AK471" s="27"/>
    </row>
    <row r="472" spans="4:37" s="12" customFormat="1" ht="18" x14ac:dyDescent="0.25">
      <c r="D472" s="20"/>
      <c r="AG472" s="54"/>
      <c r="AH472" s="54"/>
      <c r="AJ472" s="20"/>
      <c r="AK472" s="27"/>
    </row>
    <row r="473" spans="4:37" s="12" customFormat="1" ht="18" x14ac:dyDescent="0.25">
      <c r="D473" s="20"/>
      <c r="AG473" s="54"/>
      <c r="AH473" s="54"/>
      <c r="AJ473" s="20"/>
      <c r="AK473" s="27"/>
    </row>
    <row r="474" spans="4:37" s="12" customFormat="1" ht="18" x14ac:dyDescent="0.25">
      <c r="D474" s="20"/>
      <c r="AG474" s="54"/>
      <c r="AH474" s="54"/>
      <c r="AJ474" s="20"/>
      <c r="AK474" s="27"/>
    </row>
    <row r="475" spans="4:37" s="12" customFormat="1" ht="18" x14ac:dyDescent="0.25">
      <c r="D475" s="20"/>
      <c r="AG475" s="54"/>
      <c r="AH475" s="54"/>
      <c r="AJ475" s="20"/>
      <c r="AK475" s="27"/>
    </row>
    <row r="476" spans="4:37" s="12" customFormat="1" ht="18" x14ac:dyDescent="0.25">
      <c r="D476" s="20"/>
      <c r="AG476" s="54"/>
      <c r="AH476" s="54"/>
      <c r="AJ476" s="20"/>
      <c r="AK476" s="27"/>
    </row>
    <row r="477" spans="4:37" s="12" customFormat="1" ht="18" x14ac:dyDescent="0.25">
      <c r="D477" s="20"/>
      <c r="AG477" s="54"/>
      <c r="AH477" s="54"/>
      <c r="AJ477" s="20"/>
      <c r="AK477" s="27"/>
    </row>
    <row r="478" spans="4:37" s="12" customFormat="1" ht="18" x14ac:dyDescent="0.25">
      <c r="D478" s="20"/>
      <c r="AG478" s="54"/>
      <c r="AH478" s="54"/>
      <c r="AJ478" s="20"/>
      <c r="AK478" s="27"/>
    </row>
    <row r="479" spans="4:37" s="12" customFormat="1" ht="18" x14ac:dyDescent="0.25">
      <c r="D479" s="20"/>
      <c r="AG479" s="54"/>
      <c r="AH479" s="54"/>
      <c r="AJ479" s="20"/>
      <c r="AK479" s="27"/>
    </row>
    <row r="480" spans="4:37" s="12" customFormat="1" ht="18" x14ac:dyDescent="0.25">
      <c r="D480" s="20"/>
      <c r="AG480" s="54"/>
      <c r="AH480" s="54"/>
      <c r="AJ480" s="20"/>
      <c r="AK480" s="27"/>
    </row>
    <row r="481" spans="4:37" s="12" customFormat="1" ht="18" x14ac:dyDescent="0.25">
      <c r="D481" s="20"/>
      <c r="AG481" s="54"/>
      <c r="AH481" s="54"/>
      <c r="AJ481" s="20"/>
      <c r="AK481" s="27"/>
    </row>
    <row r="482" spans="4:37" s="12" customFormat="1" ht="18" x14ac:dyDescent="0.25">
      <c r="D482" s="20"/>
      <c r="AG482" s="54"/>
      <c r="AH482" s="54"/>
      <c r="AJ482" s="20"/>
      <c r="AK482" s="27"/>
    </row>
    <row r="483" spans="4:37" s="12" customFormat="1" ht="18" x14ac:dyDescent="0.25">
      <c r="D483" s="20"/>
      <c r="AG483" s="54"/>
      <c r="AH483" s="54"/>
      <c r="AJ483" s="20"/>
      <c r="AK483" s="27"/>
    </row>
    <row r="484" spans="4:37" s="12" customFormat="1" ht="18" x14ac:dyDescent="0.25">
      <c r="D484" s="20"/>
      <c r="AG484" s="54"/>
      <c r="AH484" s="54"/>
      <c r="AJ484" s="20"/>
      <c r="AK484" s="27"/>
    </row>
    <row r="485" spans="4:37" s="12" customFormat="1" ht="18" x14ac:dyDescent="0.25">
      <c r="D485" s="20"/>
      <c r="AG485" s="54"/>
      <c r="AH485" s="54"/>
      <c r="AJ485" s="20"/>
      <c r="AK485" s="27"/>
    </row>
    <row r="486" spans="4:37" s="12" customFormat="1" ht="18" x14ac:dyDescent="0.25">
      <c r="D486" s="20"/>
      <c r="AG486" s="54"/>
      <c r="AH486" s="54"/>
      <c r="AJ486" s="20"/>
      <c r="AK486" s="27"/>
    </row>
    <row r="487" spans="4:37" s="12" customFormat="1" ht="18" x14ac:dyDescent="0.25">
      <c r="D487" s="20"/>
      <c r="AG487" s="54"/>
      <c r="AH487" s="54"/>
      <c r="AJ487" s="20"/>
      <c r="AK487" s="27"/>
    </row>
    <row r="488" spans="4:37" s="12" customFormat="1" ht="18" x14ac:dyDescent="0.25">
      <c r="D488" s="20"/>
      <c r="AG488" s="54"/>
      <c r="AH488" s="54"/>
      <c r="AJ488" s="20"/>
      <c r="AK488" s="27"/>
    </row>
    <row r="489" spans="4:37" s="12" customFormat="1" ht="18" x14ac:dyDescent="0.25">
      <c r="D489" s="20"/>
      <c r="AG489" s="54"/>
      <c r="AH489" s="54"/>
      <c r="AJ489" s="20"/>
      <c r="AK489" s="27"/>
    </row>
    <row r="490" spans="4:37" s="12" customFormat="1" ht="18" x14ac:dyDescent="0.25">
      <c r="D490" s="20"/>
      <c r="AG490" s="54"/>
      <c r="AH490" s="54"/>
      <c r="AJ490" s="20"/>
      <c r="AK490" s="27"/>
    </row>
    <row r="491" spans="4:37" s="12" customFormat="1" ht="18" x14ac:dyDescent="0.25">
      <c r="D491" s="20"/>
      <c r="AG491" s="54"/>
      <c r="AH491" s="54"/>
      <c r="AJ491" s="20"/>
      <c r="AK491" s="27"/>
    </row>
    <row r="492" spans="4:37" s="12" customFormat="1" ht="18" x14ac:dyDescent="0.25">
      <c r="D492" s="20"/>
      <c r="AG492" s="54"/>
      <c r="AH492" s="54"/>
      <c r="AJ492" s="20"/>
      <c r="AK492" s="27"/>
    </row>
    <row r="493" spans="4:37" s="12" customFormat="1" ht="18" x14ac:dyDescent="0.25">
      <c r="D493" s="20"/>
      <c r="AG493" s="54"/>
      <c r="AH493" s="54"/>
      <c r="AJ493" s="20"/>
      <c r="AK493" s="27"/>
    </row>
    <row r="494" spans="4:37" s="12" customFormat="1" ht="18" x14ac:dyDescent="0.25">
      <c r="D494" s="20"/>
      <c r="AG494" s="54"/>
      <c r="AH494" s="54"/>
      <c r="AJ494" s="20"/>
      <c r="AK494" s="27"/>
    </row>
    <row r="495" spans="4:37" s="12" customFormat="1" ht="18" x14ac:dyDescent="0.25">
      <c r="D495" s="20"/>
      <c r="AG495" s="54"/>
      <c r="AH495" s="54"/>
      <c r="AJ495" s="20"/>
      <c r="AK495" s="27"/>
    </row>
    <row r="496" spans="4:37" s="12" customFormat="1" ht="18" x14ac:dyDescent="0.25">
      <c r="D496" s="20"/>
      <c r="AG496" s="54"/>
      <c r="AH496" s="54"/>
      <c r="AJ496" s="20"/>
      <c r="AK496" s="27"/>
    </row>
    <row r="497" spans="4:37" s="12" customFormat="1" ht="18" x14ac:dyDescent="0.25">
      <c r="D497" s="20"/>
      <c r="AG497" s="54"/>
      <c r="AH497" s="54"/>
      <c r="AJ497" s="20"/>
      <c r="AK497" s="27"/>
    </row>
    <row r="498" spans="4:37" s="12" customFormat="1" ht="18" x14ac:dyDescent="0.25">
      <c r="D498" s="20"/>
      <c r="AG498" s="54"/>
      <c r="AH498" s="54"/>
      <c r="AJ498" s="20"/>
      <c r="AK498" s="27"/>
    </row>
    <row r="499" spans="4:37" s="12" customFormat="1" ht="18" x14ac:dyDescent="0.25">
      <c r="D499" s="20"/>
      <c r="AG499" s="54"/>
      <c r="AH499" s="54"/>
      <c r="AJ499" s="20"/>
      <c r="AK499" s="27"/>
    </row>
    <row r="500" spans="4:37" s="12" customFormat="1" ht="18" x14ac:dyDescent="0.25">
      <c r="D500" s="20"/>
      <c r="AG500" s="54"/>
      <c r="AH500" s="54"/>
      <c r="AJ500" s="20"/>
      <c r="AK500" s="27"/>
    </row>
    <row r="501" spans="4:37" s="12" customFormat="1" ht="18" x14ac:dyDescent="0.25">
      <c r="D501" s="20"/>
      <c r="AG501" s="54"/>
      <c r="AH501" s="54"/>
      <c r="AJ501" s="20"/>
      <c r="AK501" s="27"/>
    </row>
    <row r="502" spans="4:37" s="12" customFormat="1" ht="18" x14ac:dyDescent="0.25">
      <c r="D502" s="20"/>
      <c r="AG502" s="54"/>
      <c r="AH502" s="54"/>
      <c r="AJ502" s="20"/>
      <c r="AK502" s="27"/>
    </row>
    <row r="503" spans="4:37" s="12" customFormat="1" ht="18" x14ac:dyDescent="0.25">
      <c r="D503" s="20"/>
      <c r="AG503" s="54"/>
      <c r="AH503" s="54"/>
      <c r="AJ503" s="20"/>
      <c r="AK503" s="27"/>
    </row>
    <row r="504" spans="4:37" s="12" customFormat="1" ht="18" x14ac:dyDescent="0.25">
      <c r="D504" s="20"/>
      <c r="AG504" s="54"/>
      <c r="AH504" s="54"/>
      <c r="AJ504" s="20"/>
      <c r="AK504" s="27"/>
    </row>
    <row r="505" spans="4:37" s="12" customFormat="1" ht="18" x14ac:dyDescent="0.25">
      <c r="D505" s="20"/>
      <c r="AG505" s="54"/>
      <c r="AH505" s="54"/>
      <c r="AJ505" s="20"/>
      <c r="AK505" s="27"/>
    </row>
    <row r="506" spans="4:37" s="12" customFormat="1" ht="18" x14ac:dyDescent="0.25">
      <c r="D506" s="20"/>
      <c r="AG506" s="54"/>
      <c r="AH506" s="54"/>
      <c r="AJ506" s="20"/>
      <c r="AK506" s="27"/>
    </row>
    <row r="507" spans="4:37" s="12" customFormat="1" ht="18" x14ac:dyDescent="0.25">
      <c r="D507" s="20"/>
      <c r="AG507" s="54"/>
      <c r="AH507" s="54"/>
      <c r="AJ507" s="20"/>
      <c r="AK507" s="27"/>
    </row>
    <row r="508" spans="4:37" s="12" customFormat="1" ht="18" x14ac:dyDescent="0.25">
      <c r="D508" s="20"/>
      <c r="AG508" s="54"/>
      <c r="AH508" s="54"/>
      <c r="AJ508" s="20"/>
      <c r="AK508" s="27"/>
    </row>
    <row r="509" spans="4:37" s="12" customFormat="1" ht="18" x14ac:dyDescent="0.25">
      <c r="D509" s="20"/>
      <c r="AG509" s="54"/>
      <c r="AH509" s="54"/>
      <c r="AJ509" s="20"/>
      <c r="AK509" s="27"/>
    </row>
    <row r="510" spans="4:37" s="12" customFormat="1" ht="18" x14ac:dyDescent="0.25">
      <c r="D510" s="20"/>
      <c r="AG510" s="54"/>
      <c r="AH510" s="54"/>
      <c r="AJ510" s="20"/>
      <c r="AK510" s="27"/>
    </row>
    <row r="511" spans="4:37" s="12" customFormat="1" ht="18" x14ac:dyDescent="0.25">
      <c r="D511" s="20"/>
      <c r="AG511" s="54"/>
      <c r="AH511" s="54"/>
      <c r="AJ511" s="20"/>
      <c r="AK511" s="27"/>
    </row>
    <row r="512" spans="4:37" s="12" customFormat="1" ht="18" x14ac:dyDescent="0.25">
      <c r="D512" s="20"/>
      <c r="AG512" s="54"/>
      <c r="AH512" s="54"/>
      <c r="AJ512" s="20"/>
      <c r="AK512" s="27"/>
    </row>
    <row r="513" spans="4:37" s="12" customFormat="1" ht="18" x14ac:dyDescent="0.25">
      <c r="D513" s="20"/>
      <c r="AG513" s="54"/>
      <c r="AH513" s="54"/>
      <c r="AJ513" s="20"/>
      <c r="AK513" s="27"/>
    </row>
    <row r="514" spans="4:37" s="12" customFormat="1" ht="18" x14ac:dyDescent="0.25">
      <c r="D514" s="20"/>
      <c r="AG514" s="54"/>
      <c r="AH514" s="54"/>
      <c r="AJ514" s="20"/>
      <c r="AK514" s="27"/>
    </row>
    <row r="515" spans="4:37" s="12" customFormat="1" ht="18" x14ac:dyDescent="0.25">
      <c r="D515" s="20"/>
      <c r="AG515" s="54"/>
      <c r="AH515" s="54"/>
      <c r="AJ515" s="20"/>
      <c r="AK515" s="27"/>
    </row>
    <row r="516" spans="4:37" s="12" customFormat="1" ht="18" x14ac:dyDescent="0.25">
      <c r="D516" s="20"/>
      <c r="AG516" s="54"/>
      <c r="AH516" s="54"/>
      <c r="AJ516" s="20"/>
      <c r="AK516" s="27"/>
    </row>
    <row r="517" spans="4:37" s="12" customFormat="1" ht="18" x14ac:dyDescent="0.25">
      <c r="D517" s="20"/>
      <c r="AG517" s="54"/>
      <c r="AH517" s="54"/>
      <c r="AJ517" s="20"/>
      <c r="AK517" s="27"/>
    </row>
    <row r="518" spans="4:37" s="12" customFormat="1" ht="18" x14ac:dyDescent="0.25">
      <c r="D518" s="20"/>
      <c r="AG518" s="54"/>
      <c r="AH518" s="54"/>
      <c r="AJ518" s="20"/>
      <c r="AK518" s="27"/>
    </row>
    <row r="519" spans="4:37" s="12" customFormat="1" ht="18" x14ac:dyDescent="0.25">
      <c r="D519" s="20"/>
      <c r="AG519" s="54"/>
      <c r="AH519" s="54"/>
      <c r="AJ519" s="20"/>
      <c r="AK519" s="27"/>
    </row>
    <row r="520" spans="4:37" s="12" customFormat="1" ht="18" x14ac:dyDescent="0.25">
      <c r="D520" s="20"/>
      <c r="AG520" s="54"/>
      <c r="AH520" s="54"/>
      <c r="AJ520" s="20"/>
      <c r="AK520" s="27"/>
    </row>
    <row r="521" spans="4:37" s="12" customFormat="1" ht="18" x14ac:dyDescent="0.25">
      <c r="D521" s="20"/>
      <c r="AG521" s="54"/>
      <c r="AH521" s="54"/>
      <c r="AJ521" s="20"/>
      <c r="AK521" s="27"/>
    </row>
    <row r="522" spans="4:37" s="12" customFormat="1" ht="18" x14ac:dyDescent="0.25">
      <c r="D522" s="20"/>
      <c r="AG522" s="54"/>
      <c r="AH522" s="54"/>
      <c r="AJ522" s="20"/>
      <c r="AK522" s="27"/>
    </row>
    <row r="523" spans="4:37" s="12" customFormat="1" ht="18" x14ac:dyDescent="0.25">
      <c r="D523" s="20"/>
      <c r="AG523" s="54"/>
      <c r="AH523" s="54"/>
      <c r="AJ523" s="20"/>
      <c r="AK523" s="27"/>
    </row>
    <row r="524" spans="4:37" s="12" customFormat="1" ht="18" x14ac:dyDescent="0.25">
      <c r="D524" s="20"/>
      <c r="AG524" s="54"/>
      <c r="AH524" s="54"/>
      <c r="AJ524" s="20"/>
      <c r="AK524" s="27"/>
    </row>
    <row r="525" spans="4:37" s="12" customFormat="1" ht="18" x14ac:dyDescent="0.25">
      <c r="D525" s="20"/>
      <c r="AG525" s="54"/>
      <c r="AH525" s="54"/>
      <c r="AJ525" s="20"/>
      <c r="AK525" s="27"/>
    </row>
    <row r="526" spans="4:37" s="12" customFormat="1" ht="18" x14ac:dyDescent="0.25">
      <c r="D526" s="20"/>
      <c r="AG526" s="54"/>
      <c r="AH526" s="54"/>
      <c r="AJ526" s="20"/>
      <c r="AK526" s="27"/>
    </row>
    <row r="527" spans="4:37" s="12" customFormat="1" ht="18" x14ac:dyDescent="0.25">
      <c r="D527" s="20"/>
      <c r="AG527" s="54"/>
      <c r="AH527" s="54"/>
      <c r="AJ527" s="20"/>
      <c r="AK527" s="27"/>
    </row>
    <row r="528" spans="4:37" s="12" customFormat="1" ht="18" x14ac:dyDescent="0.25">
      <c r="D528" s="20"/>
      <c r="AG528" s="54"/>
      <c r="AH528" s="54"/>
      <c r="AJ528" s="20"/>
      <c r="AK528" s="27"/>
    </row>
    <row r="529" spans="4:37" s="12" customFormat="1" ht="18" x14ac:dyDescent="0.25">
      <c r="D529" s="20"/>
      <c r="AG529" s="54"/>
      <c r="AH529" s="54"/>
      <c r="AJ529" s="20"/>
      <c r="AK529" s="27"/>
    </row>
    <row r="530" spans="4:37" s="12" customFormat="1" ht="18" x14ac:dyDescent="0.25">
      <c r="D530" s="20"/>
      <c r="AG530" s="54"/>
      <c r="AH530" s="54"/>
      <c r="AJ530" s="20"/>
      <c r="AK530" s="27"/>
    </row>
    <row r="531" spans="4:37" s="12" customFormat="1" ht="18" x14ac:dyDescent="0.25">
      <c r="D531" s="20"/>
      <c r="AG531" s="54"/>
      <c r="AH531" s="54"/>
      <c r="AJ531" s="20"/>
      <c r="AK531" s="27"/>
    </row>
    <row r="532" spans="4:37" s="12" customFormat="1" ht="18" x14ac:dyDescent="0.25">
      <c r="D532" s="20"/>
      <c r="AG532" s="54"/>
      <c r="AH532" s="54"/>
      <c r="AJ532" s="20"/>
      <c r="AK532" s="27"/>
    </row>
    <row r="533" spans="4:37" s="12" customFormat="1" ht="18" x14ac:dyDescent="0.25">
      <c r="D533" s="20"/>
      <c r="AG533" s="54"/>
      <c r="AH533" s="54"/>
      <c r="AJ533" s="20"/>
      <c r="AK533" s="27"/>
    </row>
    <row r="534" spans="4:37" s="12" customFormat="1" ht="18" x14ac:dyDescent="0.25">
      <c r="D534" s="20"/>
      <c r="AG534" s="54"/>
      <c r="AH534" s="54"/>
      <c r="AJ534" s="20"/>
      <c r="AK534" s="27"/>
    </row>
    <row r="535" spans="4:37" s="12" customFormat="1" ht="18" x14ac:dyDescent="0.25">
      <c r="D535" s="20"/>
      <c r="AG535" s="54"/>
      <c r="AH535" s="54"/>
      <c r="AJ535" s="20"/>
      <c r="AK535" s="27"/>
    </row>
    <row r="536" spans="4:37" s="12" customFormat="1" ht="18" x14ac:dyDescent="0.25">
      <c r="D536" s="20"/>
      <c r="AG536" s="54"/>
      <c r="AH536" s="54"/>
      <c r="AJ536" s="20"/>
      <c r="AK536" s="27"/>
    </row>
    <row r="537" spans="4:37" s="12" customFormat="1" ht="18" x14ac:dyDescent="0.25">
      <c r="D537" s="20"/>
      <c r="AG537" s="54"/>
      <c r="AH537" s="54"/>
      <c r="AJ537" s="20"/>
      <c r="AK537" s="27"/>
    </row>
    <row r="538" spans="4:37" s="12" customFormat="1" ht="18" x14ac:dyDescent="0.25">
      <c r="D538" s="20"/>
      <c r="AG538" s="54"/>
      <c r="AH538" s="54"/>
      <c r="AJ538" s="20"/>
      <c r="AK538" s="27"/>
    </row>
    <row r="539" spans="4:37" s="12" customFormat="1" ht="18" x14ac:dyDescent="0.25">
      <c r="D539" s="20"/>
      <c r="AG539" s="54"/>
      <c r="AH539" s="54"/>
      <c r="AJ539" s="20"/>
      <c r="AK539" s="27"/>
    </row>
    <row r="540" spans="4:37" s="12" customFormat="1" ht="18" x14ac:dyDescent="0.25">
      <c r="D540" s="20"/>
      <c r="AG540" s="54"/>
      <c r="AH540" s="54"/>
      <c r="AJ540" s="20"/>
      <c r="AK540" s="27"/>
    </row>
    <row r="541" spans="4:37" s="12" customFormat="1" ht="18" x14ac:dyDescent="0.25">
      <c r="D541" s="20"/>
      <c r="AG541" s="54"/>
      <c r="AH541" s="54"/>
      <c r="AJ541" s="20"/>
      <c r="AK541" s="27"/>
    </row>
    <row r="542" spans="4:37" s="12" customFormat="1" ht="18" x14ac:dyDescent="0.25">
      <c r="D542" s="20"/>
      <c r="AG542" s="54"/>
      <c r="AH542" s="54"/>
      <c r="AJ542" s="20"/>
      <c r="AK542" s="27"/>
    </row>
    <row r="543" spans="4:37" s="12" customFormat="1" ht="18" x14ac:dyDescent="0.25">
      <c r="D543" s="20"/>
      <c r="AG543" s="54"/>
      <c r="AH543" s="54"/>
      <c r="AJ543" s="20"/>
      <c r="AK543" s="27"/>
    </row>
    <row r="544" spans="4:37" s="12" customFormat="1" ht="18" x14ac:dyDescent="0.25">
      <c r="D544" s="20"/>
      <c r="AG544" s="54"/>
      <c r="AH544" s="54"/>
      <c r="AJ544" s="20"/>
      <c r="AK544" s="27"/>
    </row>
    <row r="545" spans="4:37" s="12" customFormat="1" ht="18" x14ac:dyDescent="0.25">
      <c r="D545" s="20"/>
      <c r="AG545" s="54"/>
      <c r="AH545" s="54"/>
      <c r="AJ545" s="20"/>
      <c r="AK545" s="27"/>
    </row>
    <row r="546" spans="4:37" s="12" customFormat="1" ht="18" x14ac:dyDescent="0.25">
      <c r="D546" s="20"/>
      <c r="AG546" s="54"/>
      <c r="AH546" s="54"/>
      <c r="AJ546" s="20"/>
      <c r="AK546" s="27"/>
    </row>
    <row r="547" spans="4:37" s="12" customFormat="1" ht="18" x14ac:dyDescent="0.25">
      <c r="D547" s="20"/>
      <c r="AG547" s="54"/>
      <c r="AH547" s="54"/>
      <c r="AJ547" s="20"/>
      <c r="AK547" s="27"/>
    </row>
    <row r="548" spans="4:37" s="12" customFormat="1" ht="18" x14ac:dyDescent="0.25">
      <c r="D548" s="20"/>
      <c r="AG548" s="54"/>
      <c r="AH548" s="54"/>
      <c r="AJ548" s="20"/>
      <c r="AK548" s="27"/>
    </row>
    <row r="549" spans="4:37" s="12" customFormat="1" ht="18" x14ac:dyDescent="0.25">
      <c r="D549" s="20"/>
      <c r="AG549" s="54"/>
      <c r="AH549" s="54"/>
      <c r="AJ549" s="20"/>
      <c r="AK549" s="27"/>
    </row>
    <row r="550" spans="4:37" s="12" customFormat="1" ht="18" x14ac:dyDescent="0.25">
      <c r="D550" s="20"/>
      <c r="AG550" s="54"/>
      <c r="AH550" s="54"/>
      <c r="AJ550" s="20"/>
      <c r="AK550" s="27"/>
    </row>
    <row r="551" spans="4:37" s="12" customFormat="1" ht="18" x14ac:dyDescent="0.25">
      <c r="D551" s="20"/>
      <c r="AG551" s="54"/>
      <c r="AH551" s="54"/>
      <c r="AJ551" s="20"/>
      <c r="AK551" s="27"/>
    </row>
    <row r="552" spans="4:37" s="12" customFormat="1" ht="18" x14ac:dyDescent="0.25">
      <c r="D552" s="20"/>
      <c r="AG552" s="54"/>
      <c r="AH552" s="54"/>
      <c r="AJ552" s="20"/>
      <c r="AK552" s="27"/>
    </row>
    <row r="553" spans="4:37" s="12" customFormat="1" ht="18" x14ac:dyDescent="0.25">
      <c r="D553" s="20"/>
      <c r="AG553" s="54"/>
      <c r="AH553" s="54"/>
      <c r="AJ553" s="20"/>
      <c r="AK553" s="27"/>
    </row>
    <row r="554" spans="4:37" s="12" customFormat="1" ht="18" x14ac:dyDescent="0.25">
      <c r="D554" s="20"/>
      <c r="AG554" s="54"/>
      <c r="AH554" s="54"/>
      <c r="AJ554" s="20"/>
      <c r="AK554" s="27"/>
    </row>
    <row r="555" spans="4:37" s="12" customFormat="1" ht="18" x14ac:dyDescent="0.25">
      <c r="D555" s="20"/>
      <c r="AG555" s="54"/>
      <c r="AH555" s="54"/>
      <c r="AJ555" s="20"/>
      <c r="AK555" s="27"/>
    </row>
    <row r="556" spans="4:37" s="12" customFormat="1" ht="18" x14ac:dyDescent="0.25">
      <c r="D556" s="20"/>
      <c r="AG556" s="54"/>
      <c r="AH556" s="54"/>
      <c r="AJ556" s="20"/>
      <c r="AK556" s="27"/>
    </row>
    <row r="557" spans="4:37" s="12" customFormat="1" ht="18" x14ac:dyDescent="0.25">
      <c r="D557" s="20"/>
      <c r="AG557" s="54"/>
      <c r="AH557" s="54"/>
      <c r="AJ557" s="20"/>
      <c r="AK557" s="27"/>
    </row>
    <row r="558" spans="4:37" s="12" customFormat="1" ht="18" x14ac:dyDescent="0.25">
      <c r="D558" s="20"/>
      <c r="AG558" s="54"/>
      <c r="AH558" s="54"/>
      <c r="AJ558" s="20"/>
      <c r="AK558" s="27"/>
    </row>
    <row r="559" spans="4:37" s="12" customFormat="1" ht="18" x14ac:dyDescent="0.25">
      <c r="D559" s="20"/>
      <c r="AG559" s="54"/>
      <c r="AH559" s="54"/>
      <c r="AJ559" s="20"/>
      <c r="AK559" s="27"/>
    </row>
    <row r="560" spans="4:37" s="12" customFormat="1" ht="18" x14ac:dyDescent="0.25">
      <c r="D560" s="20"/>
      <c r="AG560" s="54"/>
      <c r="AH560" s="54"/>
      <c r="AJ560" s="20"/>
      <c r="AK560" s="27"/>
    </row>
    <row r="561" spans="4:37" s="12" customFormat="1" ht="18" x14ac:dyDescent="0.25">
      <c r="D561" s="20"/>
      <c r="AG561" s="54"/>
      <c r="AH561" s="54"/>
      <c r="AJ561" s="20"/>
      <c r="AK561" s="27"/>
    </row>
    <row r="562" spans="4:37" s="12" customFormat="1" ht="18" x14ac:dyDescent="0.25">
      <c r="D562" s="20"/>
      <c r="AG562" s="54"/>
      <c r="AH562" s="54"/>
      <c r="AJ562" s="20"/>
      <c r="AK562" s="27"/>
    </row>
    <row r="563" spans="4:37" s="12" customFormat="1" ht="18" x14ac:dyDescent="0.25">
      <c r="D563" s="20"/>
      <c r="AG563" s="54"/>
      <c r="AH563" s="54"/>
      <c r="AJ563" s="20"/>
      <c r="AK563" s="27"/>
    </row>
    <row r="564" spans="4:37" s="12" customFormat="1" ht="18" x14ac:dyDescent="0.25">
      <c r="D564" s="20"/>
      <c r="AG564" s="54"/>
      <c r="AH564" s="54"/>
      <c r="AJ564" s="20"/>
      <c r="AK564" s="27"/>
    </row>
    <row r="565" spans="4:37" s="12" customFormat="1" ht="18" x14ac:dyDescent="0.25">
      <c r="D565" s="20"/>
      <c r="AG565" s="54"/>
      <c r="AH565" s="54"/>
      <c r="AJ565" s="20"/>
      <c r="AK565" s="27"/>
    </row>
    <row r="566" spans="4:37" s="12" customFormat="1" ht="18" x14ac:dyDescent="0.25">
      <c r="D566" s="20"/>
      <c r="AG566" s="54"/>
      <c r="AH566" s="54"/>
      <c r="AJ566" s="20"/>
      <c r="AK566" s="27"/>
    </row>
    <row r="567" spans="4:37" s="12" customFormat="1" ht="18" x14ac:dyDescent="0.25">
      <c r="D567" s="20"/>
      <c r="AG567" s="54"/>
      <c r="AH567" s="54"/>
      <c r="AJ567" s="20"/>
      <c r="AK567" s="27"/>
    </row>
    <row r="568" spans="4:37" s="12" customFormat="1" ht="18" x14ac:dyDescent="0.25">
      <c r="D568" s="20"/>
      <c r="AG568" s="54"/>
      <c r="AH568" s="54"/>
      <c r="AJ568" s="20"/>
      <c r="AK568" s="27"/>
    </row>
    <row r="569" spans="4:37" s="12" customFormat="1" ht="18" x14ac:dyDescent="0.25">
      <c r="D569" s="20"/>
      <c r="AG569" s="54"/>
      <c r="AH569" s="54"/>
      <c r="AJ569" s="20"/>
      <c r="AK569" s="27"/>
    </row>
    <row r="570" spans="4:37" s="12" customFormat="1" ht="18" x14ac:dyDescent="0.25">
      <c r="D570" s="20"/>
      <c r="AG570" s="54"/>
      <c r="AH570" s="54"/>
      <c r="AJ570" s="20"/>
      <c r="AK570" s="27"/>
    </row>
    <row r="571" spans="4:37" s="12" customFormat="1" ht="18" x14ac:dyDescent="0.25">
      <c r="D571" s="20"/>
      <c r="AG571" s="54"/>
      <c r="AH571" s="54"/>
      <c r="AJ571" s="20"/>
      <c r="AK571" s="27"/>
    </row>
    <row r="572" spans="4:37" s="12" customFormat="1" ht="18" x14ac:dyDescent="0.25">
      <c r="D572" s="20"/>
      <c r="AG572" s="54"/>
      <c r="AH572" s="54"/>
      <c r="AJ572" s="20"/>
      <c r="AK572" s="27"/>
    </row>
    <row r="573" spans="4:37" s="12" customFormat="1" ht="18" x14ac:dyDescent="0.25">
      <c r="D573" s="20"/>
      <c r="AG573" s="54"/>
      <c r="AH573" s="54"/>
      <c r="AJ573" s="20"/>
      <c r="AK573" s="27"/>
    </row>
    <row r="574" spans="4:37" s="12" customFormat="1" ht="18" x14ac:dyDescent="0.25">
      <c r="D574" s="20"/>
      <c r="AG574" s="54"/>
      <c r="AH574" s="54"/>
      <c r="AJ574" s="20"/>
      <c r="AK574" s="27"/>
    </row>
    <row r="575" spans="4:37" s="12" customFormat="1" ht="18" x14ac:dyDescent="0.25">
      <c r="D575" s="20"/>
      <c r="AG575" s="54"/>
      <c r="AH575" s="54"/>
      <c r="AJ575" s="20"/>
      <c r="AK575" s="27"/>
    </row>
    <row r="576" spans="4:37" s="12" customFormat="1" ht="18" x14ac:dyDescent="0.25">
      <c r="D576" s="20"/>
      <c r="AG576" s="54"/>
      <c r="AH576" s="54"/>
      <c r="AJ576" s="20"/>
      <c r="AK576" s="27"/>
    </row>
    <row r="577" spans="4:37" s="12" customFormat="1" ht="18" x14ac:dyDescent="0.25">
      <c r="D577" s="20"/>
      <c r="AG577" s="54"/>
      <c r="AH577" s="54"/>
      <c r="AJ577" s="20"/>
      <c r="AK577" s="27"/>
    </row>
    <row r="578" spans="4:37" s="12" customFormat="1" ht="18" x14ac:dyDescent="0.25">
      <c r="D578" s="20"/>
      <c r="AG578" s="54"/>
      <c r="AH578" s="54"/>
      <c r="AJ578" s="20"/>
      <c r="AK578" s="27"/>
    </row>
    <row r="579" spans="4:37" s="12" customFormat="1" ht="18" x14ac:dyDescent="0.25">
      <c r="D579" s="20"/>
      <c r="AG579" s="54"/>
      <c r="AH579" s="54"/>
      <c r="AJ579" s="20"/>
      <c r="AK579" s="27"/>
    </row>
    <row r="580" spans="4:37" s="12" customFormat="1" ht="18" x14ac:dyDescent="0.25">
      <c r="D580" s="20"/>
      <c r="AG580" s="54"/>
      <c r="AH580" s="54"/>
      <c r="AJ580" s="20"/>
      <c r="AK580" s="27"/>
    </row>
    <row r="581" spans="4:37" s="12" customFormat="1" ht="18" x14ac:dyDescent="0.25">
      <c r="D581" s="20"/>
      <c r="AG581" s="54"/>
      <c r="AH581" s="54"/>
      <c r="AJ581" s="20"/>
      <c r="AK581" s="27"/>
    </row>
    <row r="582" spans="4:37" s="12" customFormat="1" ht="18" x14ac:dyDescent="0.25">
      <c r="D582" s="20"/>
      <c r="AG582" s="54"/>
      <c r="AH582" s="54"/>
      <c r="AJ582" s="20"/>
      <c r="AK582" s="27"/>
    </row>
    <row r="583" spans="4:37" s="12" customFormat="1" ht="18" x14ac:dyDescent="0.25">
      <c r="D583" s="20"/>
      <c r="AG583" s="54"/>
      <c r="AH583" s="54"/>
      <c r="AJ583" s="20"/>
      <c r="AK583" s="27"/>
    </row>
    <row r="584" spans="4:37" s="12" customFormat="1" ht="18" x14ac:dyDescent="0.25">
      <c r="D584" s="20"/>
      <c r="AG584" s="54"/>
      <c r="AH584" s="54"/>
      <c r="AJ584" s="20"/>
      <c r="AK584" s="27"/>
    </row>
    <row r="585" spans="4:37" s="12" customFormat="1" ht="18" x14ac:dyDescent="0.25">
      <c r="D585" s="20"/>
      <c r="AG585" s="54"/>
      <c r="AH585" s="54"/>
      <c r="AJ585" s="20"/>
      <c r="AK585" s="27"/>
    </row>
    <row r="586" spans="4:37" s="12" customFormat="1" ht="18" x14ac:dyDescent="0.25">
      <c r="D586" s="20"/>
      <c r="AG586" s="54"/>
      <c r="AH586" s="54"/>
      <c r="AJ586" s="20"/>
      <c r="AK586" s="27"/>
    </row>
    <row r="587" spans="4:37" s="12" customFormat="1" ht="18" x14ac:dyDescent="0.25">
      <c r="D587" s="20"/>
      <c r="AG587" s="54"/>
      <c r="AH587" s="54"/>
      <c r="AJ587" s="20"/>
      <c r="AK587" s="27"/>
    </row>
    <row r="588" spans="4:37" s="12" customFormat="1" ht="18" x14ac:dyDescent="0.25">
      <c r="D588" s="20"/>
      <c r="AG588" s="54"/>
      <c r="AH588" s="54"/>
      <c r="AJ588" s="20"/>
      <c r="AK588" s="27"/>
    </row>
    <row r="589" spans="4:37" s="12" customFormat="1" ht="18" x14ac:dyDescent="0.25">
      <c r="D589" s="20"/>
      <c r="AG589" s="54"/>
      <c r="AH589" s="54"/>
      <c r="AJ589" s="20"/>
      <c r="AK589" s="27"/>
    </row>
    <row r="590" spans="4:37" s="12" customFormat="1" ht="18" x14ac:dyDescent="0.25">
      <c r="D590" s="20"/>
      <c r="AG590" s="54"/>
      <c r="AH590" s="54"/>
      <c r="AJ590" s="20"/>
      <c r="AK590" s="27"/>
    </row>
    <row r="591" spans="4:37" s="12" customFormat="1" ht="18" x14ac:dyDescent="0.25">
      <c r="D591" s="20"/>
      <c r="AG591" s="54"/>
      <c r="AH591" s="54"/>
      <c r="AJ591" s="20"/>
      <c r="AK591" s="27"/>
    </row>
    <row r="592" spans="4:37" s="12" customFormat="1" ht="18" x14ac:dyDescent="0.25">
      <c r="D592" s="20"/>
      <c r="AG592" s="54"/>
      <c r="AH592" s="54"/>
      <c r="AJ592" s="20"/>
      <c r="AK592" s="27"/>
    </row>
    <row r="593" spans="4:37" s="12" customFormat="1" ht="18" x14ac:dyDescent="0.25">
      <c r="D593" s="20"/>
      <c r="AG593" s="54"/>
      <c r="AH593" s="54"/>
      <c r="AJ593" s="20"/>
      <c r="AK593" s="27"/>
    </row>
    <row r="594" spans="4:37" s="12" customFormat="1" ht="18" x14ac:dyDescent="0.25">
      <c r="D594" s="20"/>
      <c r="AG594" s="54"/>
      <c r="AH594" s="54"/>
      <c r="AJ594" s="20"/>
      <c r="AK594" s="27"/>
    </row>
    <row r="595" spans="4:37" s="12" customFormat="1" ht="18" x14ac:dyDescent="0.25">
      <c r="D595" s="20"/>
      <c r="AG595" s="54"/>
      <c r="AH595" s="54"/>
      <c r="AJ595" s="20"/>
      <c r="AK595" s="27"/>
    </row>
    <row r="596" spans="4:37" s="12" customFormat="1" ht="18" x14ac:dyDescent="0.25">
      <c r="D596" s="20"/>
      <c r="AG596" s="54"/>
      <c r="AH596" s="54"/>
      <c r="AJ596" s="20"/>
      <c r="AK596" s="27"/>
    </row>
    <row r="597" spans="4:37" s="12" customFormat="1" ht="18" x14ac:dyDescent="0.25">
      <c r="D597" s="20"/>
      <c r="AG597" s="54"/>
      <c r="AH597" s="54"/>
      <c r="AJ597" s="20"/>
      <c r="AK597" s="27"/>
    </row>
    <row r="598" spans="4:37" s="12" customFormat="1" ht="18" x14ac:dyDescent="0.25">
      <c r="D598" s="20"/>
      <c r="AG598" s="54"/>
      <c r="AH598" s="54"/>
      <c r="AJ598" s="20"/>
      <c r="AK598" s="27"/>
    </row>
    <row r="599" spans="4:37" s="12" customFormat="1" ht="18" x14ac:dyDescent="0.25">
      <c r="D599" s="20"/>
      <c r="AG599" s="54"/>
      <c r="AH599" s="54"/>
      <c r="AJ599" s="20"/>
      <c r="AK599" s="27"/>
    </row>
    <row r="600" spans="4:37" s="12" customFormat="1" ht="18" x14ac:dyDescent="0.25">
      <c r="D600" s="20"/>
      <c r="AG600" s="54"/>
      <c r="AH600" s="54"/>
      <c r="AJ600" s="20"/>
      <c r="AK600" s="27"/>
    </row>
    <row r="601" spans="4:37" s="12" customFormat="1" ht="18" x14ac:dyDescent="0.25">
      <c r="D601" s="20"/>
      <c r="AG601" s="54"/>
      <c r="AH601" s="54"/>
      <c r="AJ601" s="20"/>
      <c r="AK601" s="27"/>
    </row>
    <row r="602" spans="4:37" s="12" customFormat="1" ht="18" x14ac:dyDescent="0.25">
      <c r="D602" s="20"/>
      <c r="AG602" s="54"/>
      <c r="AH602" s="54"/>
      <c r="AJ602" s="20"/>
      <c r="AK602" s="27"/>
    </row>
    <row r="603" spans="4:37" s="12" customFormat="1" ht="18" x14ac:dyDescent="0.25">
      <c r="D603" s="20"/>
      <c r="AG603" s="54"/>
      <c r="AH603" s="54"/>
      <c r="AJ603" s="20"/>
      <c r="AK603" s="27"/>
    </row>
    <row r="604" spans="4:37" s="12" customFormat="1" ht="18" x14ac:dyDescent="0.25">
      <c r="D604" s="20"/>
      <c r="AG604" s="54"/>
      <c r="AH604" s="54"/>
      <c r="AJ604" s="20"/>
      <c r="AK604" s="27"/>
    </row>
    <row r="605" spans="4:37" s="12" customFormat="1" ht="18" x14ac:dyDescent="0.25">
      <c r="D605" s="20"/>
      <c r="AG605" s="54"/>
      <c r="AH605" s="54"/>
      <c r="AJ605" s="20"/>
      <c r="AK605" s="27"/>
    </row>
    <row r="606" spans="4:37" s="12" customFormat="1" ht="18" x14ac:dyDescent="0.25">
      <c r="D606" s="20"/>
      <c r="AG606" s="54"/>
      <c r="AH606" s="54"/>
      <c r="AJ606" s="20"/>
      <c r="AK606" s="27"/>
    </row>
    <row r="607" spans="4:37" s="12" customFormat="1" ht="18" x14ac:dyDescent="0.25">
      <c r="D607" s="20"/>
      <c r="AG607" s="54"/>
      <c r="AH607" s="54"/>
      <c r="AJ607" s="20"/>
      <c r="AK607" s="27"/>
    </row>
    <row r="608" spans="4:37" s="12" customFormat="1" ht="18" x14ac:dyDescent="0.25">
      <c r="D608" s="20"/>
      <c r="AG608" s="54"/>
      <c r="AH608" s="54"/>
      <c r="AJ608" s="20"/>
      <c r="AK608" s="27"/>
    </row>
    <row r="609" spans="4:37" s="12" customFormat="1" ht="18" x14ac:dyDescent="0.25">
      <c r="D609" s="20"/>
      <c r="AG609" s="54"/>
      <c r="AH609" s="54"/>
      <c r="AJ609" s="20"/>
      <c r="AK609" s="27"/>
    </row>
    <row r="610" spans="4:37" s="12" customFormat="1" ht="18" x14ac:dyDescent="0.25">
      <c r="D610" s="20"/>
      <c r="AG610" s="54"/>
      <c r="AH610" s="54"/>
      <c r="AJ610" s="20"/>
      <c r="AK610" s="27"/>
    </row>
    <row r="611" spans="4:37" s="12" customFormat="1" ht="18" x14ac:dyDescent="0.25">
      <c r="D611" s="20"/>
      <c r="AG611" s="54"/>
      <c r="AH611" s="54"/>
      <c r="AJ611" s="20"/>
      <c r="AK611" s="27"/>
    </row>
    <row r="612" spans="4:37" s="12" customFormat="1" ht="18" x14ac:dyDescent="0.25">
      <c r="D612" s="20"/>
      <c r="AG612" s="54"/>
      <c r="AH612" s="54"/>
      <c r="AJ612" s="20"/>
      <c r="AK612" s="27"/>
    </row>
    <row r="613" spans="4:37" s="12" customFormat="1" ht="18" x14ac:dyDescent="0.25">
      <c r="D613" s="20"/>
      <c r="AG613" s="54"/>
      <c r="AH613" s="54"/>
      <c r="AJ613" s="20"/>
      <c r="AK613" s="27"/>
    </row>
    <row r="614" spans="4:37" s="12" customFormat="1" ht="18" x14ac:dyDescent="0.25">
      <c r="D614" s="20"/>
      <c r="AG614" s="54"/>
      <c r="AH614" s="54"/>
      <c r="AJ614" s="20"/>
      <c r="AK614" s="27"/>
    </row>
    <row r="615" spans="4:37" s="12" customFormat="1" ht="18" x14ac:dyDescent="0.25">
      <c r="D615" s="20"/>
      <c r="AG615" s="54"/>
      <c r="AH615" s="54"/>
      <c r="AJ615" s="20"/>
      <c r="AK615" s="27"/>
    </row>
    <row r="616" spans="4:37" s="12" customFormat="1" ht="18" x14ac:dyDescent="0.25">
      <c r="D616" s="20"/>
      <c r="AG616" s="54"/>
      <c r="AH616" s="54"/>
      <c r="AJ616" s="20"/>
      <c r="AK616" s="27"/>
    </row>
    <row r="617" spans="4:37" s="12" customFormat="1" ht="18" x14ac:dyDescent="0.25">
      <c r="D617" s="20"/>
      <c r="AG617" s="54"/>
      <c r="AH617" s="54"/>
      <c r="AJ617" s="20"/>
      <c r="AK617" s="27"/>
    </row>
    <row r="618" spans="4:37" s="12" customFormat="1" ht="18" x14ac:dyDescent="0.25">
      <c r="D618" s="20"/>
      <c r="AG618" s="54"/>
      <c r="AH618" s="54"/>
      <c r="AJ618" s="20"/>
      <c r="AK618" s="27"/>
    </row>
    <row r="619" spans="4:37" s="12" customFormat="1" ht="18" x14ac:dyDescent="0.25">
      <c r="D619" s="20"/>
      <c r="AG619" s="54"/>
      <c r="AH619" s="54"/>
      <c r="AJ619" s="20"/>
      <c r="AK619" s="27"/>
    </row>
    <row r="620" spans="4:37" s="12" customFormat="1" ht="18" x14ac:dyDescent="0.25">
      <c r="D620" s="20"/>
      <c r="AG620" s="54"/>
      <c r="AH620" s="54"/>
      <c r="AJ620" s="20"/>
      <c r="AK620" s="27"/>
    </row>
    <row r="621" spans="4:37" s="12" customFormat="1" ht="18" x14ac:dyDescent="0.25">
      <c r="D621" s="20"/>
      <c r="AG621" s="54"/>
      <c r="AH621" s="54"/>
      <c r="AJ621" s="20"/>
      <c r="AK621" s="27"/>
    </row>
    <row r="622" spans="4:37" s="12" customFormat="1" ht="18" x14ac:dyDescent="0.25">
      <c r="D622" s="20"/>
      <c r="AG622" s="54"/>
      <c r="AH622" s="54"/>
      <c r="AJ622" s="20"/>
      <c r="AK622" s="27"/>
    </row>
    <row r="623" spans="4:37" s="12" customFormat="1" ht="18" x14ac:dyDescent="0.25">
      <c r="D623" s="20"/>
      <c r="AG623" s="54"/>
      <c r="AH623" s="54"/>
      <c r="AJ623" s="20"/>
      <c r="AK623" s="27"/>
    </row>
    <row r="624" spans="4:37" s="12" customFormat="1" ht="18" x14ac:dyDescent="0.25">
      <c r="D624" s="20"/>
      <c r="AG624" s="54"/>
      <c r="AH624" s="54"/>
      <c r="AJ624" s="20"/>
      <c r="AK624" s="27"/>
    </row>
    <row r="625" spans="4:37" s="12" customFormat="1" ht="18" x14ac:dyDescent="0.25">
      <c r="D625" s="20"/>
      <c r="AG625" s="54"/>
      <c r="AH625" s="54"/>
      <c r="AJ625" s="20"/>
      <c r="AK625" s="27"/>
    </row>
    <row r="626" spans="4:37" s="12" customFormat="1" ht="18" x14ac:dyDescent="0.25">
      <c r="D626" s="20"/>
      <c r="AG626" s="54"/>
      <c r="AH626" s="54"/>
      <c r="AJ626" s="20"/>
      <c r="AK626" s="27"/>
    </row>
    <row r="627" spans="4:37" s="12" customFormat="1" ht="18" x14ac:dyDescent="0.25">
      <c r="D627" s="20"/>
      <c r="AG627" s="54"/>
      <c r="AH627" s="54"/>
      <c r="AJ627" s="20"/>
      <c r="AK627" s="27"/>
    </row>
    <row r="628" spans="4:37" s="12" customFormat="1" ht="18" x14ac:dyDescent="0.25">
      <c r="D628" s="20"/>
      <c r="AG628" s="54"/>
      <c r="AH628" s="54"/>
      <c r="AJ628" s="20"/>
      <c r="AK628" s="27"/>
    </row>
    <row r="629" spans="4:37" s="12" customFormat="1" ht="18" x14ac:dyDescent="0.25">
      <c r="D629" s="20"/>
      <c r="AG629" s="54"/>
      <c r="AH629" s="54"/>
      <c r="AJ629" s="20"/>
      <c r="AK629" s="27"/>
    </row>
    <row r="630" spans="4:37" s="12" customFormat="1" ht="18" x14ac:dyDescent="0.25">
      <c r="D630" s="20"/>
      <c r="AG630" s="54"/>
      <c r="AH630" s="54"/>
      <c r="AJ630" s="20"/>
      <c r="AK630" s="27"/>
    </row>
    <row r="631" spans="4:37" s="12" customFormat="1" ht="18" x14ac:dyDescent="0.25">
      <c r="D631" s="20"/>
      <c r="AG631" s="54"/>
      <c r="AH631" s="54"/>
      <c r="AJ631" s="20"/>
      <c r="AK631" s="27"/>
    </row>
    <row r="632" spans="4:37" s="12" customFormat="1" ht="18" x14ac:dyDescent="0.25">
      <c r="D632" s="20"/>
      <c r="AG632" s="54"/>
      <c r="AH632" s="54"/>
      <c r="AJ632" s="20"/>
      <c r="AK632" s="27"/>
    </row>
    <row r="633" spans="4:37" s="12" customFormat="1" ht="18" x14ac:dyDescent="0.25">
      <c r="D633" s="20"/>
      <c r="AG633" s="54"/>
      <c r="AH633" s="54"/>
      <c r="AJ633" s="20"/>
      <c r="AK633" s="27"/>
    </row>
    <row r="634" spans="4:37" s="12" customFormat="1" ht="18" x14ac:dyDescent="0.25">
      <c r="D634" s="20"/>
      <c r="AG634" s="54"/>
      <c r="AH634" s="54"/>
      <c r="AJ634" s="20"/>
      <c r="AK634" s="27"/>
    </row>
    <row r="635" spans="4:37" s="12" customFormat="1" ht="18" x14ac:dyDescent="0.25">
      <c r="D635" s="20"/>
      <c r="AG635" s="54"/>
      <c r="AH635" s="54"/>
      <c r="AJ635" s="20"/>
      <c r="AK635" s="27"/>
    </row>
    <row r="636" spans="4:37" s="12" customFormat="1" ht="18" x14ac:dyDescent="0.25">
      <c r="D636" s="20"/>
      <c r="AG636" s="54"/>
      <c r="AH636" s="54"/>
      <c r="AJ636" s="20"/>
      <c r="AK636" s="27"/>
    </row>
    <row r="637" spans="4:37" s="12" customFormat="1" ht="18" x14ac:dyDescent="0.25">
      <c r="D637" s="20"/>
      <c r="AG637" s="54"/>
      <c r="AH637" s="54"/>
      <c r="AJ637" s="20"/>
      <c r="AK637" s="27"/>
    </row>
    <row r="638" spans="4:37" s="12" customFormat="1" ht="18" x14ac:dyDescent="0.25">
      <c r="D638" s="20"/>
      <c r="AG638" s="54"/>
      <c r="AH638" s="54"/>
      <c r="AJ638" s="20"/>
      <c r="AK638" s="27"/>
    </row>
    <row r="639" spans="4:37" s="12" customFormat="1" ht="18" x14ac:dyDescent="0.25">
      <c r="D639" s="20"/>
      <c r="AG639" s="54"/>
      <c r="AH639" s="54"/>
      <c r="AJ639" s="20"/>
      <c r="AK639" s="27"/>
    </row>
    <row r="640" spans="4:37" s="12" customFormat="1" ht="18" x14ac:dyDescent="0.25">
      <c r="D640" s="20"/>
      <c r="AG640" s="54"/>
      <c r="AH640" s="54"/>
      <c r="AJ640" s="20"/>
      <c r="AK640" s="27"/>
    </row>
    <row r="641" spans="4:37" s="12" customFormat="1" ht="18" x14ac:dyDescent="0.25">
      <c r="D641" s="20"/>
      <c r="AG641" s="54"/>
      <c r="AH641" s="54"/>
      <c r="AJ641" s="20"/>
      <c r="AK641" s="27"/>
    </row>
    <row r="642" spans="4:37" s="12" customFormat="1" ht="18" x14ac:dyDescent="0.25">
      <c r="D642" s="20"/>
      <c r="AG642" s="54"/>
      <c r="AH642" s="54"/>
      <c r="AJ642" s="20"/>
      <c r="AK642" s="27"/>
    </row>
    <row r="643" spans="4:37" s="12" customFormat="1" ht="18" x14ac:dyDescent="0.25">
      <c r="D643" s="20"/>
      <c r="AG643" s="54"/>
      <c r="AH643" s="54"/>
      <c r="AJ643" s="20"/>
      <c r="AK643" s="27"/>
    </row>
    <row r="644" spans="4:37" s="12" customFormat="1" ht="18" x14ac:dyDescent="0.25">
      <c r="D644" s="20"/>
      <c r="AG644" s="54"/>
      <c r="AH644" s="54"/>
      <c r="AJ644" s="20"/>
      <c r="AK644" s="27"/>
    </row>
    <row r="645" spans="4:37" s="12" customFormat="1" ht="18" x14ac:dyDescent="0.25">
      <c r="D645" s="20"/>
      <c r="AG645" s="54"/>
      <c r="AH645" s="54"/>
      <c r="AJ645" s="20"/>
      <c r="AK645" s="27"/>
    </row>
    <row r="646" spans="4:37" s="12" customFormat="1" ht="18" x14ac:dyDescent="0.25">
      <c r="D646" s="20"/>
      <c r="AG646" s="54"/>
      <c r="AH646" s="54"/>
      <c r="AJ646" s="20"/>
      <c r="AK646" s="27"/>
    </row>
    <row r="647" spans="4:37" s="12" customFormat="1" ht="18" x14ac:dyDescent="0.25">
      <c r="D647" s="20"/>
      <c r="AG647" s="54"/>
      <c r="AH647" s="54"/>
      <c r="AJ647" s="20"/>
      <c r="AK647" s="27"/>
    </row>
    <row r="648" spans="4:37" s="12" customFormat="1" ht="18" x14ac:dyDescent="0.25">
      <c r="D648" s="20"/>
      <c r="AG648" s="54"/>
      <c r="AH648" s="54"/>
      <c r="AJ648" s="20"/>
      <c r="AK648" s="27"/>
    </row>
    <row r="649" spans="4:37" s="12" customFormat="1" ht="18" x14ac:dyDescent="0.25">
      <c r="D649" s="20"/>
      <c r="AG649" s="54"/>
      <c r="AH649" s="54"/>
      <c r="AJ649" s="20"/>
      <c r="AK649" s="27"/>
    </row>
    <row r="650" spans="4:37" s="12" customFormat="1" ht="18" x14ac:dyDescent="0.25">
      <c r="D650" s="20"/>
      <c r="AG650" s="54"/>
      <c r="AH650" s="54"/>
      <c r="AJ650" s="20"/>
      <c r="AK650" s="27"/>
    </row>
    <row r="651" spans="4:37" s="12" customFormat="1" ht="18" x14ac:dyDescent="0.25">
      <c r="D651" s="20"/>
      <c r="AG651" s="54"/>
      <c r="AH651" s="54"/>
      <c r="AJ651" s="20"/>
      <c r="AK651" s="27"/>
    </row>
    <row r="652" spans="4:37" s="12" customFormat="1" ht="18" x14ac:dyDescent="0.25">
      <c r="D652" s="20"/>
      <c r="AG652" s="54"/>
      <c r="AH652" s="54"/>
      <c r="AJ652" s="20"/>
      <c r="AK652" s="27"/>
    </row>
    <row r="653" spans="4:37" s="12" customFormat="1" ht="18" x14ac:dyDescent="0.25">
      <c r="D653" s="20"/>
      <c r="AG653" s="54"/>
      <c r="AH653" s="54"/>
      <c r="AJ653" s="20"/>
      <c r="AK653" s="27"/>
    </row>
    <row r="654" spans="4:37" s="12" customFormat="1" ht="18" x14ac:dyDescent="0.25">
      <c r="D654" s="20"/>
      <c r="AG654" s="54"/>
      <c r="AH654" s="54"/>
      <c r="AJ654" s="20"/>
      <c r="AK654" s="27"/>
    </row>
    <row r="655" spans="4:37" s="12" customFormat="1" ht="18" x14ac:dyDescent="0.25">
      <c r="D655" s="20"/>
      <c r="AG655" s="54"/>
      <c r="AH655" s="54"/>
      <c r="AJ655" s="20"/>
      <c r="AK655" s="27"/>
    </row>
    <row r="656" spans="4:37" s="12" customFormat="1" ht="18" x14ac:dyDescent="0.25">
      <c r="D656" s="20"/>
      <c r="AG656" s="54"/>
      <c r="AH656" s="54"/>
      <c r="AJ656" s="20"/>
      <c r="AK656" s="27"/>
    </row>
    <row r="657" spans="4:37" s="12" customFormat="1" ht="18" x14ac:dyDescent="0.25">
      <c r="D657" s="20"/>
      <c r="AG657" s="54"/>
      <c r="AH657" s="54"/>
      <c r="AJ657" s="20"/>
      <c r="AK657" s="27"/>
    </row>
    <row r="658" spans="4:37" s="12" customFormat="1" ht="18" x14ac:dyDescent="0.25">
      <c r="D658" s="20"/>
      <c r="AG658" s="54"/>
      <c r="AH658" s="54"/>
      <c r="AJ658" s="20"/>
      <c r="AK658" s="27"/>
    </row>
    <row r="659" spans="4:37" s="12" customFormat="1" ht="18" x14ac:dyDescent="0.25">
      <c r="D659" s="20"/>
      <c r="AG659" s="54"/>
      <c r="AH659" s="54"/>
      <c r="AJ659" s="20"/>
      <c r="AK659" s="27"/>
    </row>
    <row r="660" spans="4:37" s="12" customFormat="1" ht="18" x14ac:dyDescent="0.25">
      <c r="D660" s="20"/>
      <c r="AG660" s="54"/>
      <c r="AH660" s="54"/>
      <c r="AJ660" s="20"/>
      <c r="AK660" s="27"/>
    </row>
    <row r="661" spans="4:37" s="12" customFormat="1" ht="18" x14ac:dyDescent="0.25">
      <c r="D661" s="20"/>
      <c r="AG661" s="54"/>
      <c r="AH661" s="54"/>
      <c r="AJ661" s="20"/>
      <c r="AK661" s="27"/>
    </row>
    <row r="662" spans="4:37" s="12" customFormat="1" ht="18" x14ac:dyDescent="0.25">
      <c r="D662" s="20"/>
      <c r="AG662" s="54"/>
      <c r="AH662" s="54"/>
      <c r="AJ662" s="20"/>
      <c r="AK662" s="27"/>
    </row>
    <row r="663" spans="4:37" s="12" customFormat="1" ht="18" x14ac:dyDescent="0.25">
      <c r="D663" s="20"/>
      <c r="AG663" s="54"/>
      <c r="AH663" s="54"/>
      <c r="AJ663" s="20"/>
      <c r="AK663" s="27"/>
    </row>
    <row r="664" spans="4:37" s="12" customFormat="1" ht="18" x14ac:dyDescent="0.25">
      <c r="D664" s="20"/>
      <c r="AG664" s="54"/>
      <c r="AH664" s="54"/>
      <c r="AJ664" s="20"/>
      <c r="AK664" s="27"/>
    </row>
    <row r="665" spans="4:37" s="12" customFormat="1" ht="18" x14ac:dyDescent="0.25">
      <c r="D665" s="20"/>
      <c r="AG665" s="54"/>
      <c r="AH665" s="54"/>
      <c r="AJ665" s="20"/>
      <c r="AK665" s="27"/>
    </row>
    <row r="666" spans="4:37" s="12" customFormat="1" ht="18" x14ac:dyDescent="0.25">
      <c r="D666" s="20"/>
      <c r="AG666" s="54"/>
      <c r="AH666" s="54"/>
      <c r="AJ666" s="20"/>
      <c r="AK666" s="27"/>
    </row>
    <row r="667" spans="4:37" s="12" customFormat="1" ht="18" x14ac:dyDescent="0.25">
      <c r="D667" s="20"/>
      <c r="AG667" s="54"/>
      <c r="AH667" s="54"/>
      <c r="AJ667" s="20"/>
      <c r="AK667" s="27"/>
    </row>
    <row r="668" spans="4:37" s="12" customFormat="1" ht="18" x14ac:dyDescent="0.25">
      <c r="D668" s="20"/>
      <c r="AG668" s="54"/>
      <c r="AH668" s="54"/>
      <c r="AJ668" s="20"/>
      <c r="AK668" s="27"/>
    </row>
    <row r="669" spans="4:37" s="12" customFormat="1" ht="18" x14ac:dyDescent="0.25">
      <c r="D669" s="20"/>
      <c r="AG669" s="54"/>
      <c r="AH669" s="54"/>
      <c r="AJ669" s="20"/>
      <c r="AK669" s="27"/>
    </row>
    <row r="670" spans="4:37" s="12" customFormat="1" ht="18" x14ac:dyDescent="0.25">
      <c r="D670" s="20"/>
      <c r="AG670" s="54"/>
      <c r="AH670" s="54"/>
      <c r="AJ670" s="20"/>
      <c r="AK670" s="27"/>
    </row>
    <row r="671" spans="4:37" s="12" customFormat="1" ht="18" x14ac:dyDescent="0.25">
      <c r="D671" s="20"/>
      <c r="AG671" s="54"/>
      <c r="AH671" s="54"/>
      <c r="AJ671" s="20"/>
      <c r="AK671" s="27"/>
    </row>
    <row r="672" spans="4:37" s="12" customFormat="1" ht="18" x14ac:dyDescent="0.25">
      <c r="D672" s="20"/>
      <c r="AG672" s="54"/>
      <c r="AH672" s="54"/>
      <c r="AJ672" s="20"/>
      <c r="AK672" s="27"/>
    </row>
    <row r="673" spans="4:37" s="12" customFormat="1" ht="18" x14ac:dyDescent="0.25">
      <c r="D673" s="20"/>
      <c r="AG673" s="54"/>
      <c r="AH673" s="54"/>
      <c r="AJ673" s="20"/>
      <c r="AK673" s="27"/>
    </row>
    <row r="674" spans="4:37" s="12" customFormat="1" ht="18" x14ac:dyDescent="0.25">
      <c r="D674" s="20"/>
      <c r="AG674" s="54"/>
      <c r="AH674" s="54"/>
      <c r="AJ674" s="20"/>
      <c r="AK674" s="27"/>
    </row>
    <row r="675" spans="4:37" s="12" customFormat="1" ht="18" x14ac:dyDescent="0.25">
      <c r="D675" s="20"/>
      <c r="AG675" s="54"/>
      <c r="AH675" s="54"/>
      <c r="AJ675" s="20"/>
      <c r="AK675" s="27"/>
    </row>
    <row r="676" spans="4:37" s="12" customFormat="1" ht="18" x14ac:dyDescent="0.25">
      <c r="D676" s="20"/>
      <c r="AG676" s="54"/>
      <c r="AH676" s="54"/>
      <c r="AJ676" s="20"/>
      <c r="AK676" s="27"/>
    </row>
    <row r="677" spans="4:37" s="12" customFormat="1" ht="18" x14ac:dyDescent="0.25">
      <c r="D677" s="20"/>
      <c r="AG677" s="54"/>
      <c r="AH677" s="54"/>
      <c r="AJ677" s="20"/>
      <c r="AK677" s="27"/>
    </row>
    <row r="678" spans="4:37" s="12" customFormat="1" ht="18" x14ac:dyDescent="0.25">
      <c r="D678" s="20"/>
      <c r="AG678" s="54"/>
      <c r="AH678" s="54"/>
      <c r="AJ678" s="20"/>
      <c r="AK678" s="27"/>
    </row>
    <row r="679" spans="4:37" s="12" customFormat="1" ht="18" x14ac:dyDescent="0.25">
      <c r="D679" s="20"/>
      <c r="AG679" s="54"/>
      <c r="AH679" s="54"/>
      <c r="AJ679" s="20"/>
      <c r="AK679" s="27"/>
    </row>
    <row r="680" spans="4:37" s="12" customFormat="1" ht="18" x14ac:dyDescent="0.25">
      <c r="D680" s="20"/>
      <c r="AG680" s="54"/>
      <c r="AH680" s="54"/>
      <c r="AJ680" s="20"/>
      <c r="AK680" s="27"/>
    </row>
    <row r="681" spans="4:37" s="12" customFormat="1" ht="18" x14ac:dyDescent="0.25">
      <c r="D681" s="20"/>
      <c r="AG681" s="54"/>
      <c r="AH681" s="54"/>
      <c r="AJ681" s="20"/>
      <c r="AK681" s="27"/>
    </row>
    <row r="682" spans="4:37" s="12" customFormat="1" ht="18" x14ac:dyDescent="0.25">
      <c r="D682" s="20"/>
      <c r="AG682" s="54"/>
      <c r="AH682" s="54"/>
      <c r="AJ682" s="20"/>
      <c r="AK682" s="27"/>
    </row>
    <row r="683" spans="4:37" s="12" customFormat="1" ht="18" x14ac:dyDescent="0.25">
      <c r="D683" s="20"/>
      <c r="AG683" s="54"/>
      <c r="AH683" s="54"/>
      <c r="AJ683" s="20"/>
      <c r="AK683" s="27"/>
    </row>
    <row r="684" spans="4:37" s="12" customFormat="1" ht="18" x14ac:dyDescent="0.25">
      <c r="D684" s="20"/>
      <c r="AG684" s="54"/>
      <c r="AH684" s="54"/>
      <c r="AJ684" s="20"/>
      <c r="AK684" s="27"/>
    </row>
    <row r="685" spans="4:37" s="12" customFormat="1" ht="18" x14ac:dyDescent="0.25">
      <c r="D685" s="20"/>
      <c r="AG685" s="54"/>
      <c r="AH685" s="54"/>
      <c r="AJ685" s="20"/>
      <c r="AK685" s="27"/>
    </row>
    <row r="686" spans="4:37" s="12" customFormat="1" ht="18" x14ac:dyDescent="0.25">
      <c r="D686" s="20"/>
      <c r="AG686" s="54"/>
      <c r="AH686" s="54"/>
      <c r="AJ686" s="20"/>
      <c r="AK686" s="27"/>
    </row>
    <row r="687" spans="4:37" s="12" customFormat="1" ht="18" x14ac:dyDescent="0.25">
      <c r="D687" s="20"/>
      <c r="AG687" s="54"/>
      <c r="AH687" s="54"/>
      <c r="AJ687" s="20"/>
      <c r="AK687" s="27"/>
    </row>
    <row r="688" spans="4:37" s="12" customFormat="1" ht="18" x14ac:dyDescent="0.25">
      <c r="D688" s="20"/>
      <c r="AG688" s="54"/>
      <c r="AH688" s="54"/>
      <c r="AJ688" s="20"/>
      <c r="AK688" s="27"/>
    </row>
    <row r="689" spans="4:37" s="12" customFormat="1" ht="18" x14ac:dyDescent="0.25">
      <c r="D689" s="20"/>
      <c r="AG689" s="54"/>
      <c r="AH689" s="54"/>
      <c r="AJ689" s="20"/>
      <c r="AK689" s="27"/>
    </row>
    <row r="690" spans="4:37" s="12" customFormat="1" ht="18" x14ac:dyDescent="0.25">
      <c r="D690" s="20"/>
      <c r="AG690" s="54"/>
      <c r="AH690" s="54"/>
      <c r="AJ690" s="20"/>
      <c r="AK690" s="27"/>
    </row>
    <row r="691" spans="4:37" s="12" customFormat="1" ht="18" x14ac:dyDescent="0.25">
      <c r="D691" s="20"/>
      <c r="AG691" s="54"/>
      <c r="AH691" s="54"/>
      <c r="AJ691" s="20"/>
      <c r="AK691" s="27"/>
    </row>
    <row r="692" spans="4:37" s="12" customFormat="1" ht="18" x14ac:dyDescent="0.25">
      <c r="D692" s="20"/>
      <c r="AG692" s="54"/>
      <c r="AH692" s="54"/>
      <c r="AJ692" s="20"/>
      <c r="AK692" s="27"/>
    </row>
    <row r="693" spans="4:37" s="12" customFormat="1" ht="18" x14ac:dyDescent="0.25">
      <c r="D693" s="20"/>
      <c r="AG693" s="54"/>
      <c r="AH693" s="54"/>
      <c r="AJ693" s="20"/>
      <c r="AK693" s="27"/>
    </row>
    <row r="694" spans="4:37" s="12" customFormat="1" ht="18" x14ac:dyDescent="0.25">
      <c r="D694" s="20"/>
      <c r="AG694" s="54"/>
      <c r="AH694" s="54"/>
      <c r="AJ694" s="20"/>
      <c r="AK694" s="27"/>
    </row>
    <row r="695" spans="4:37" s="12" customFormat="1" ht="18" x14ac:dyDescent="0.25">
      <c r="D695" s="20"/>
      <c r="AG695" s="54"/>
      <c r="AH695" s="54"/>
      <c r="AJ695" s="20"/>
      <c r="AK695" s="27"/>
    </row>
    <row r="696" spans="4:37" s="12" customFormat="1" ht="18" x14ac:dyDescent="0.25">
      <c r="D696" s="20"/>
      <c r="AG696" s="54"/>
      <c r="AH696" s="54"/>
      <c r="AJ696" s="20"/>
      <c r="AK696" s="27"/>
    </row>
    <row r="697" spans="4:37" s="12" customFormat="1" ht="18" x14ac:dyDescent="0.25">
      <c r="D697" s="20"/>
      <c r="AG697" s="54"/>
      <c r="AH697" s="54"/>
      <c r="AJ697" s="20"/>
      <c r="AK697" s="27"/>
    </row>
    <row r="698" spans="4:37" s="12" customFormat="1" ht="18" x14ac:dyDescent="0.25">
      <c r="D698" s="20"/>
      <c r="AG698" s="54"/>
      <c r="AH698" s="54"/>
      <c r="AJ698" s="20"/>
      <c r="AK698" s="27"/>
    </row>
    <row r="699" spans="4:37" s="12" customFormat="1" ht="18" x14ac:dyDescent="0.25">
      <c r="D699" s="20"/>
      <c r="AG699" s="54"/>
      <c r="AH699" s="54"/>
      <c r="AJ699" s="20"/>
      <c r="AK699" s="27"/>
    </row>
    <row r="700" spans="4:37" s="12" customFormat="1" ht="18" x14ac:dyDescent="0.25">
      <c r="D700" s="20"/>
      <c r="AG700" s="54"/>
      <c r="AH700" s="54"/>
      <c r="AJ700" s="20"/>
      <c r="AK700" s="27"/>
    </row>
    <row r="701" spans="4:37" s="12" customFormat="1" ht="18" x14ac:dyDescent="0.25">
      <c r="D701" s="20"/>
      <c r="AG701" s="54"/>
      <c r="AH701" s="54"/>
      <c r="AJ701" s="20"/>
      <c r="AK701" s="27"/>
    </row>
    <row r="702" spans="4:37" s="12" customFormat="1" ht="18" x14ac:dyDescent="0.25">
      <c r="D702" s="20"/>
      <c r="AG702" s="54"/>
      <c r="AH702" s="54"/>
      <c r="AJ702" s="20"/>
      <c r="AK702" s="27"/>
    </row>
    <row r="703" spans="4:37" s="12" customFormat="1" ht="18" x14ac:dyDescent="0.25">
      <c r="D703" s="20"/>
      <c r="AG703" s="54"/>
      <c r="AH703" s="54"/>
      <c r="AJ703" s="20"/>
      <c r="AK703" s="27"/>
    </row>
    <row r="704" spans="4:37" s="12" customFormat="1" ht="18" x14ac:dyDescent="0.25">
      <c r="D704" s="20"/>
      <c r="AG704" s="54"/>
      <c r="AH704" s="54"/>
      <c r="AJ704" s="20"/>
      <c r="AK704" s="27"/>
    </row>
    <row r="705" spans="4:37" s="12" customFormat="1" ht="18" x14ac:dyDescent="0.25">
      <c r="D705" s="20"/>
      <c r="AG705" s="54"/>
      <c r="AH705" s="54"/>
      <c r="AJ705" s="20"/>
      <c r="AK705" s="27"/>
    </row>
    <row r="706" spans="4:37" s="12" customFormat="1" ht="18" x14ac:dyDescent="0.25">
      <c r="D706" s="20"/>
      <c r="AG706" s="54"/>
      <c r="AH706" s="54"/>
      <c r="AJ706" s="20"/>
      <c r="AK706" s="27"/>
    </row>
    <row r="707" spans="4:37" s="12" customFormat="1" ht="18" x14ac:dyDescent="0.25">
      <c r="D707" s="20"/>
      <c r="AG707" s="54"/>
      <c r="AH707" s="54"/>
      <c r="AJ707" s="20"/>
      <c r="AK707" s="27"/>
    </row>
    <row r="708" spans="4:37" s="12" customFormat="1" ht="18" x14ac:dyDescent="0.25">
      <c r="D708" s="20"/>
      <c r="AG708" s="54"/>
      <c r="AH708" s="54"/>
      <c r="AJ708" s="20"/>
      <c r="AK708" s="27"/>
    </row>
    <row r="709" spans="4:37" s="12" customFormat="1" ht="18" x14ac:dyDescent="0.25">
      <c r="D709" s="20"/>
      <c r="AG709" s="54"/>
      <c r="AH709" s="54"/>
      <c r="AJ709" s="20"/>
      <c r="AK709" s="27"/>
    </row>
    <row r="710" spans="4:37" s="12" customFormat="1" ht="18" x14ac:dyDescent="0.25">
      <c r="D710" s="20"/>
      <c r="AG710" s="54"/>
      <c r="AH710" s="54"/>
      <c r="AJ710" s="20"/>
      <c r="AK710" s="27"/>
    </row>
    <row r="711" spans="4:37" s="12" customFormat="1" ht="18" x14ac:dyDescent="0.25">
      <c r="D711" s="20"/>
      <c r="AG711" s="54"/>
      <c r="AH711" s="54"/>
      <c r="AJ711" s="20"/>
      <c r="AK711" s="27"/>
    </row>
    <row r="712" spans="4:37" s="12" customFormat="1" ht="18" x14ac:dyDescent="0.25">
      <c r="D712" s="20"/>
      <c r="AG712" s="54"/>
      <c r="AH712" s="54"/>
      <c r="AJ712" s="20"/>
      <c r="AK712" s="27"/>
    </row>
    <row r="713" spans="4:37" s="12" customFormat="1" ht="18" x14ac:dyDescent="0.25">
      <c r="D713" s="20"/>
      <c r="AG713" s="54"/>
      <c r="AH713" s="54"/>
      <c r="AJ713" s="20"/>
      <c r="AK713" s="27"/>
    </row>
    <row r="714" spans="4:37" s="12" customFormat="1" ht="18" x14ac:dyDescent="0.25">
      <c r="D714" s="20"/>
      <c r="AG714" s="54"/>
      <c r="AH714" s="54"/>
      <c r="AJ714" s="20"/>
      <c r="AK714" s="27"/>
    </row>
    <row r="715" spans="4:37" s="12" customFormat="1" ht="18" x14ac:dyDescent="0.25">
      <c r="D715" s="20"/>
      <c r="AG715" s="54"/>
      <c r="AH715" s="54"/>
      <c r="AJ715" s="20"/>
      <c r="AK715" s="27"/>
    </row>
    <row r="716" spans="4:37" s="12" customFormat="1" ht="18" x14ac:dyDescent="0.25">
      <c r="D716" s="20"/>
      <c r="AG716" s="54"/>
      <c r="AH716" s="54"/>
      <c r="AJ716" s="20"/>
      <c r="AK716" s="27"/>
    </row>
    <row r="717" spans="4:37" s="12" customFormat="1" ht="18" x14ac:dyDescent="0.25">
      <c r="D717" s="20"/>
      <c r="AG717" s="54"/>
      <c r="AH717" s="54"/>
      <c r="AJ717" s="20"/>
      <c r="AK717" s="27"/>
    </row>
    <row r="718" spans="4:37" s="12" customFormat="1" ht="18" x14ac:dyDescent="0.25">
      <c r="D718" s="20"/>
      <c r="AG718" s="54"/>
      <c r="AH718" s="54"/>
      <c r="AJ718" s="20"/>
      <c r="AK718" s="27"/>
    </row>
    <row r="719" spans="4:37" s="12" customFormat="1" ht="18" x14ac:dyDescent="0.25">
      <c r="D719" s="20"/>
      <c r="AG719" s="54"/>
      <c r="AH719" s="54"/>
      <c r="AJ719" s="20"/>
      <c r="AK719" s="27"/>
    </row>
    <row r="720" spans="4:37" s="12" customFormat="1" ht="18" x14ac:dyDescent="0.25">
      <c r="D720" s="20"/>
      <c r="AG720" s="54"/>
      <c r="AH720" s="54"/>
      <c r="AJ720" s="20"/>
      <c r="AK720" s="27"/>
    </row>
    <row r="721" spans="4:37" s="12" customFormat="1" ht="18" x14ac:dyDescent="0.25">
      <c r="D721" s="20"/>
      <c r="AG721" s="54"/>
      <c r="AH721" s="54"/>
      <c r="AJ721" s="20"/>
      <c r="AK721" s="27"/>
    </row>
    <row r="722" spans="4:37" s="12" customFormat="1" ht="18" x14ac:dyDescent="0.25">
      <c r="D722" s="20"/>
      <c r="AG722" s="54"/>
      <c r="AH722" s="54"/>
      <c r="AJ722" s="20"/>
      <c r="AK722" s="27"/>
    </row>
    <row r="723" spans="4:37" s="12" customFormat="1" ht="18" x14ac:dyDescent="0.25">
      <c r="D723" s="20"/>
      <c r="AG723" s="54"/>
      <c r="AH723" s="54"/>
      <c r="AJ723" s="20"/>
      <c r="AK723" s="27"/>
    </row>
    <row r="724" spans="4:37" s="12" customFormat="1" ht="18" x14ac:dyDescent="0.25">
      <c r="D724" s="20"/>
      <c r="AG724" s="54"/>
      <c r="AH724" s="54"/>
      <c r="AJ724" s="20"/>
      <c r="AK724" s="27"/>
    </row>
    <row r="725" spans="4:37" s="12" customFormat="1" ht="18" x14ac:dyDescent="0.25">
      <c r="D725" s="20"/>
      <c r="AG725" s="54"/>
      <c r="AH725" s="54"/>
      <c r="AJ725" s="20"/>
      <c r="AK725" s="27"/>
    </row>
    <row r="726" spans="4:37" s="12" customFormat="1" ht="18" x14ac:dyDescent="0.25">
      <c r="D726" s="20"/>
      <c r="AG726" s="54"/>
      <c r="AH726" s="54"/>
      <c r="AJ726" s="20"/>
      <c r="AK726" s="27"/>
    </row>
    <row r="727" spans="4:37" s="12" customFormat="1" ht="18" x14ac:dyDescent="0.25">
      <c r="D727" s="20"/>
      <c r="AG727" s="54"/>
      <c r="AH727" s="54"/>
      <c r="AJ727" s="20"/>
      <c r="AK727" s="27"/>
    </row>
    <row r="728" spans="4:37" s="12" customFormat="1" ht="18" x14ac:dyDescent="0.25">
      <c r="D728" s="20"/>
      <c r="AG728" s="54"/>
      <c r="AH728" s="54"/>
      <c r="AJ728" s="20"/>
      <c r="AK728" s="27"/>
    </row>
    <row r="729" spans="4:37" s="12" customFormat="1" ht="18" x14ac:dyDescent="0.25">
      <c r="D729" s="20"/>
      <c r="AG729" s="54"/>
      <c r="AH729" s="54"/>
      <c r="AJ729" s="20"/>
      <c r="AK729" s="27"/>
    </row>
    <row r="730" spans="4:37" s="12" customFormat="1" ht="18" x14ac:dyDescent="0.25">
      <c r="D730" s="20"/>
      <c r="AG730" s="54"/>
      <c r="AH730" s="54"/>
      <c r="AJ730" s="20"/>
      <c r="AK730" s="27"/>
    </row>
    <row r="731" spans="4:37" s="12" customFormat="1" ht="18" x14ac:dyDescent="0.25">
      <c r="D731" s="20"/>
      <c r="AG731" s="54"/>
      <c r="AH731" s="54"/>
      <c r="AJ731" s="20"/>
      <c r="AK731" s="27"/>
    </row>
    <row r="732" spans="4:37" s="12" customFormat="1" ht="18" x14ac:dyDescent="0.25">
      <c r="D732" s="20"/>
      <c r="AG732" s="54"/>
      <c r="AH732" s="54"/>
      <c r="AJ732" s="20"/>
      <c r="AK732" s="27"/>
    </row>
    <row r="733" spans="4:37" s="12" customFormat="1" ht="18" x14ac:dyDescent="0.25">
      <c r="D733" s="20"/>
      <c r="AG733" s="54"/>
      <c r="AH733" s="54"/>
      <c r="AJ733" s="20"/>
      <c r="AK733" s="27"/>
    </row>
    <row r="734" spans="4:37" s="12" customFormat="1" ht="18" x14ac:dyDescent="0.25">
      <c r="D734" s="20"/>
      <c r="AG734" s="54"/>
      <c r="AH734" s="54"/>
      <c r="AJ734" s="20"/>
      <c r="AK734" s="27"/>
    </row>
    <row r="735" spans="4:37" s="12" customFormat="1" ht="18" x14ac:dyDescent="0.25">
      <c r="D735" s="20"/>
      <c r="AG735" s="54"/>
      <c r="AH735" s="54"/>
      <c r="AJ735" s="20"/>
      <c r="AK735" s="27"/>
    </row>
    <row r="736" spans="4:37" s="12" customFormat="1" ht="18" x14ac:dyDescent="0.25">
      <c r="D736" s="20"/>
      <c r="AG736" s="54"/>
      <c r="AH736" s="54"/>
      <c r="AJ736" s="20"/>
      <c r="AK736" s="27"/>
    </row>
    <row r="737" spans="4:37" s="12" customFormat="1" ht="18" x14ac:dyDescent="0.25">
      <c r="D737" s="20"/>
      <c r="AG737" s="54"/>
      <c r="AH737" s="54"/>
      <c r="AJ737" s="20"/>
      <c r="AK737" s="27"/>
    </row>
    <row r="738" spans="4:37" s="12" customFormat="1" ht="18" x14ac:dyDescent="0.25">
      <c r="D738" s="20"/>
      <c r="AG738" s="54"/>
      <c r="AH738" s="54"/>
      <c r="AJ738" s="20"/>
      <c r="AK738" s="27"/>
    </row>
    <row r="739" spans="4:37" s="12" customFormat="1" ht="18" x14ac:dyDescent="0.25">
      <c r="D739" s="20"/>
      <c r="AG739" s="54"/>
      <c r="AH739" s="54"/>
      <c r="AJ739" s="20"/>
      <c r="AK739" s="27"/>
    </row>
    <row r="740" spans="4:37" s="12" customFormat="1" ht="18" x14ac:dyDescent="0.25">
      <c r="D740" s="20"/>
      <c r="AG740" s="54"/>
      <c r="AH740" s="54"/>
      <c r="AJ740" s="20"/>
      <c r="AK740" s="27"/>
    </row>
    <row r="741" spans="4:37" s="12" customFormat="1" ht="18" x14ac:dyDescent="0.25">
      <c r="D741" s="20"/>
      <c r="AG741" s="54"/>
      <c r="AH741" s="54"/>
      <c r="AJ741" s="20"/>
      <c r="AK741" s="27"/>
    </row>
    <row r="742" spans="4:37" s="12" customFormat="1" ht="18" x14ac:dyDescent="0.25">
      <c r="D742" s="20"/>
      <c r="AG742" s="54"/>
      <c r="AH742" s="54"/>
      <c r="AJ742" s="20"/>
      <c r="AK742" s="27"/>
    </row>
    <row r="743" spans="4:37" s="12" customFormat="1" ht="18" x14ac:dyDescent="0.25">
      <c r="D743" s="20"/>
      <c r="AG743" s="54"/>
      <c r="AH743" s="54"/>
      <c r="AJ743" s="20"/>
      <c r="AK743" s="27"/>
    </row>
    <row r="744" spans="4:37" s="12" customFormat="1" ht="18" x14ac:dyDescent="0.25">
      <c r="D744" s="20"/>
      <c r="AG744" s="54"/>
      <c r="AH744" s="54"/>
      <c r="AJ744" s="20"/>
      <c r="AK744" s="27"/>
    </row>
    <row r="745" spans="4:37" s="12" customFormat="1" ht="18" x14ac:dyDescent="0.25">
      <c r="D745" s="20"/>
      <c r="AG745" s="54"/>
      <c r="AH745" s="54"/>
      <c r="AJ745" s="20"/>
      <c r="AK745" s="27"/>
    </row>
    <row r="746" spans="4:37" s="12" customFormat="1" ht="18" x14ac:dyDescent="0.25">
      <c r="D746" s="20"/>
      <c r="AG746" s="54"/>
      <c r="AH746" s="54"/>
      <c r="AJ746" s="20"/>
      <c r="AK746" s="27"/>
    </row>
    <row r="747" spans="4:37" s="12" customFormat="1" ht="18" x14ac:dyDescent="0.25">
      <c r="D747" s="20"/>
      <c r="AG747" s="54"/>
      <c r="AH747" s="54"/>
      <c r="AJ747" s="20"/>
      <c r="AK747" s="27"/>
    </row>
    <row r="748" spans="4:37" s="12" customFormat="1" ht="18" x14ac:dyDescent="0.25">
      <c r="D748" s="20"/>
      <c r="AG748" s="54"/>
      <c r="AH748" s="54"/>
      <c r="AJ748" s="20"/>
      <c r="AK748" s="27"/>
    </row>
    <row r="749" spans="4:37" s="12" customFormat="1" ht="18" x14ac:dyDescent="0.25">
      <c r="D749" s="20"/>
      <c r="AG749" s="54"/>
      <c r="AH749" s="54"/>
      <c r="AJ749" s="20"/>
      <c r="AK749" s="27"/>
    </row>
    <row r="750" spans="4:37" s="12" customFormat="1" ht="18" x14ac:dyDescent="0.25">
      <c r="D750" s="20"/>
      <c r="AG750" s="54"/>
      <c r="AH750" s="54"/>
      <c r="AJ750" s="20"/>
      <c r="AK750" s="27"/>
    </row>
    <row r="751" spans="4:37" s="12" customFormat="1" ht="18" x14ac:dyDescent="0.25">
      <c r="D751" s="20"/>
      <c r="AG751" s="54"/>
      <c r="AH751" s="54"/>
      <c r="AJ751" s="20"/>
      <c r="AK751" s="27"/>
    </row>
    <row r="752" spans="4:37" s="12" customFormat="1" ht="18" x14ac:dyDescent="0.25">
      <c r="D752" s="20"/>
      <c r="AG752" s="54"/>
      <c r="AH752" s="54"/>
      <c r="AJ752" s="20"/>
      <c r="AK752" s="27"/>
    </row>
    <row r="753" spans="4:37" s="12" customFormat="1" ht="18" x14ac:dyDescent="0.25">
      <c r="D753" s="20"/>
      <c r="AG753" s="54"/>
      <c r="AH753" s="54"/>
      <c r="AJ753" s="20"/>
      <c r="AK753" s="27"/>
    </row>
    <row r="754" spans="4:37" s="12" customFormat="1" ht="18" x14ac:dyDescent="0.25">
      <c r="D754" s="20"/>
      <c r="AG754" s="54"/>
      <c r="AH754" s="54"/>
      <c r="AJ754" s="20"/>
      <c r="AK754" s="27"/>
    </row>
    <row r="755" spans="4:37" s="12" customFormat="1" ht="18" x14ac:dyDescent="0.25">
      <c r="D755" s="20"/>
      <c r="AG755" s="54"/>
      <c r="AH755" s="54"/>
      <c r="AJ755" s="20"/>
      <c r="AK755" s="27"/>
    </row>
    <row r="756" spans="4:37" s="12" customFormat="1" ht="18" x14ac:dyDescent="0.25">
      <c r="D756" s="20"/>
      <c r="AG756" s="54"/>
      <c r="AH756" s="54"/>
      <c r="AJ756" s="20"/>
      <c r="AK756" s="27"/>
    </row>
    <row r="757" spans="4:37" s="12" customFormat="1" ht="18" x14ac:dyDescent="0.25">
      <c r="D757" s="20"/>
      <c r="AG757" s="54"/>
      <c r="AH757" s="54"/>
      <c r="AJ757" s="20"/>
      <c r="AK757" s="27"/>
    </row>
    <row r="758" spans="4:37" s="12" customFormat="1" ht="18" x14ac:dyDescent="0.25">
      <c r="D758" s="20"/>
      <c r="AG758" s="54"/>
      <c r="AH758" s="54"/>
      <c r="AJ758" s="20"/>
      <c r="AK758" s="27"/>
    </row>
    <row r="759" spans="4:37" s="12" customFormat="1" ht="18" x14ac:dyDescent="0.25">
      <c r="D759" s="20"/>
      <c r="AG759" s="54"/>
      <c r="AH759" s="54"/>
      <c r="AJ759" s="20"/>
      <c r="AK759" s="27"/>
    </row>
    <row r="760" spans="4:37" s="12" customFormat="1" ht="18" x14ac:dyDescent="0.25">
      <c r="D760" s="20"/>
      <c r="AG760" s="54"/>
      <c r="AH760" s="54"/>
      <c r="AJ760" s="20"/>
      <c r="AK760" s="27"/>
    </row>
    <row r="761" spans="4:37" s="12" customFormat="1" ht="18" x14ac:dyDescent="0.25">
      <c r="D761" s="20"/>
      <c r="AG761" s="54"/>
      <c r="AH761" s="54"/>
      <c r="AJ761" s="20"/>
      <c r="AK761" s="27"/>
    </row>
    <row r="762" spans="4:37" s="12" customFormat="1" ht="18" x14ac:dyDescent="0.25">
      <c r="D762" s="20"/>
      <c r="AG762" s="54"/>
      <c r="AH762" s="54"/>
      <c r="AJ762" s="20"/>
      <c r="AK762" s="27"/>
    </row>
    <row r="763" spans="4:37" s="12" customFormat="1" ht="18" x14ac:dyDescent="0.25">
      <c r="D763" s="20"/>
      <c r="AG763" s="54"/>
      <c r="AH763" s="54"/>
      <c r="AJ763" s="20"/>
      <c r="AK763" s="27"/>
    </row>
    <row r="764" spans="4:37" s="12" customFormat="1" ht="18" x14ac:dyDescent="0.25">
      <c r="D764" s="20"/>
      <c r="AG764" s="54"/>
      <c r="AH764" s="54"/>
      <c r="AJ764" s="20"/>
      <c r="AK764" s="27"/>
    </row>
    <row r="765" spans="4:37" s="12" customFormat="1" ht="18" x14ac:dyDescent="0.25">
      <c r="D765" s="20"/>
      <c r="AG765" s="54"/>
      <c r="AH765" s="54"/>
      <c r="AJ765" s="20"/>
      <c r="AK765" s="27"/>
    </row>
    <row r="766" spans="4:37" s="12" customFormat="1" ht="18" x14ac:dyDescent="0.25">
      <c r="D766" s="20"/>
      <c r="AG766" s="54"/>
      <c r="AH766" s="54"/>
      <c r="AJ766" s="20"/>
      <c r="AK766" s="27"/>
    </row>
    <row r="767" spans="4:37" s="12" customFormat="1" ht="18" x14ac:dyDescent="0.25">
      <c r="D767" s="20"/>
      <c r="AG767" s="54"/>
      <c r="AH767" s="54"/>
      <c r="AJ767" s="20"/>
      <c r="AK767" s="27"/>
    </row>
    <row r="768" spans="4:37" s="12" customFormat="1" ht="18" x14ac:dyDescent="0.25">
      <c r="D768" s="20"/>
      <c r="AG768" s="54"/>
      <c r="AH768" s="54"/>
      <c r="AJ768" s="20"/>
      <c r="AK768" s="27"/>
    </row>
    <row r="769" spans="4:37" s="12" customFormat="1" ht="18" x14ac:dyDescent="0.25">
      <c r="D769" s="20"/>
      <c r="AG769" s="54"/>
      <c r="AH769" s="54"/>
      <c r="AJ769" s="20"/>
      <c r="AK769" s="27"/>
    </row>
    <row r="770" spans="4:37" s="12" customFormat="1" ht="18" x14ac:dyDescent="0.25">
      <c r="D770" s="20"/>
      <c r="AG770" s="54"/>
      <c r="AH770" s="54"/>
      <c r="AJ770" s="20"/>
      <c r="AK770" s="27"/>
    </row>
    <row r="771" spans="4:37" s="12" customFormat="1" ht="18" x14ac:dyDescent="0.25">
      <c r="D771" s="20"/>
      <c r="AG771" s="54"/>
      <c r="AH771" s="54"/>
      <c r="AJ771" s="20"/>
      <c r="AK771" s="27"/>
    </row>
    <row r="772" spans="4:37" s="12" customFormat="1" ht="18" x14ac:dyDescent="0.25">
      <c r="D772" s="20"/>
      <c r="AG772" s="54"/>
      <c r="AH772" s="54"/>
      <c r="AJ772" s="20"/>
      <c r="AK772" s="27"/>
    </row>
    <row r="773" spans="4:37" s="12" customFormat="1" ht="18" x14ac:dyDescent="0.25">
      <c r="D773" s="20"/>
      <c r="AG773" s="54"/>
      <c r="AH773" s="54"/>
      <c r="AJ773" s="20"/>
      <c r="AK773" s="27"/>
    </row>
    <row r="774" spans="4:37" s="12" customFormat="1" ht="18" x14ac:dyDescent="0.25">
      <c r="D774" s="20"/>
      <c r="AG774" s="54"/>
      <c r="AH774" s="54"/>
      <c r="AJ774" s="20"/>
      <c r="AK774" s="27"/>
    </row>
    <row r="775" spans="4:37" s="12" customFormat="1" ht="18" x14ac:dyDescent="0.25">
      <c r="D775" s="20"/>
      <c r="AG775" s="54"/>
      <c r="AH775" s="54"/>
      <c r="AJ775" s="20"/>
      <c r="AK775" s="27"/>
    </row>
    <row r="776" spans="4:37" s="12" customFormat="1" ht="18" x14ac:dyDescent="0.25">
      <c r="D776" s="20"/>
      <c r="AG776" s="54"/>
      <c r="AH776" s="54"/>
      <c r="AJ776" s="20"/>
      <c r="AK776" s="27"/>
    </row>
    <row r="777" spans="4:37" s="12" customFormat="1" ht="18" x14ac:dyDescent="0.25">
      <c r="D777" s="20"/>
      <c r="AG777" s="54"/>
      <c r="AH777" s="54"/>
      <c r="AJ777" s="20"/>
      <c r="AK777" s="27"/>
    </row>
    <row r="778" spans="4:37" s="12" customFormat="1" ht="18" x14ac:dyDescent="0.25">
      <c r="D778" s="20"/>
      <c r="AG778" s="54"/>
      <c r="AH778" s="54"/>
      <c r="AJ778" s="20"/>
      <c r="AK778" s="27"/>
    </row>
    <row r="779" spans="4:37" s="12" customFormat="1" ht="18" x14ac:dyDescent="0.25">
      <c r="D779" s="20"/>
      <c r="AG779" s="54"/>
      <c r="AH779" s="54"/>
      <c r="AJ779" s="20"/>
      <c r="AK779" s="27"/>
    </row>
    <row r="780" spans="4:37" s="12" customFormat="1" ht="18" x14ac:dyDescent="0.25">
      <c r="D780" s="20"/>
      <c r="AG780" s="54"/>
      <c r="AH780" s="54"/>
      <c r="AJ780" s="20"/>
      <c r="AK780" s="27"/>
    </row>
    <row r="781" spans="4:37" s="12" customFormat="1" ht="18" x14ac:dyDescent="0.25">
      <c r="D781" s="20"/>
      <c r="AG781" s="54"/>
      <c r="AH781" s="54"/>
      <c r="AJ781" s="20"/>
      <c r="AK781" s="27"/>
    </row>
    <row r="782" spans="4:37" s="12" customFormat="1" ht="18" x14ac:dyDescent="0.25">
      <c r="D782" s="20"/>
      <c r="AG782" s="54"/>
      <c r="AH782" s="54"/>
      <c r="AJ782" s="20"/>
      <c r="AK782" s="27"/>
    </row>
    <row r="783" spans="4:37" s="12" customFormat="1" ht="18" x14ac:dyDescent="0.25">
      <c r="D783" s="20"/>
      <c r="AG783" s="54"/>
      <c r="AH783" s="54"/>
      <c r="AJ783" s="20"/>
      <c r="AK783" s="27"/>
    </row>
    <row r="784" spans="4:37" s="12" customFormat="1" ht="18" x14ac:dyDescent="0.25">
      <c r="D784" s="20"/>
      <c r="AG784" s="54"/>
      <c r="AH784" s="54"/>
      <c r="AJ784" s="20"/>
      <c r="AK784" s="27"/>
    </row>
    <row r="785" spans="4:37" s="12" customFormat="1" ht="18" x14ac:dyDescent="0.25">
      <c r="D785" s="20"/>
      <c r="AG785" s="54"/>
      <c r="AH785" s="54"/>
      <c r="AJ785" s="20"/>
      <c r="AK785" s="27"/>
    </row>
    <row r="786" spans="4:37" s="12" customFormat="1" ht="18" x14ac:dyDescent="0.25">
      <c r="D786" s="20"/>
      <c r="AG786" s="54"/>
      <c r="AH786" s="54"/>
      <c r="AJ786" s="20"/>
      <c r="AK786" s="27"/>
    </row>
    <row r="787" spans="4:37" s="12" customFormat="1" ht="18" x14ac:dyDescent="0.25">
      <c r="D787" s="20"/>
      <c r="AG787" s="54"/>
      <c r="AH787" s="54"/>
      <c r="AJ787" s="20"/>
      <c r="AK787" s="27"/>
    </row>
    <row r="788" spans="4:37" s="12" customFormat="1" ht="18" x14ac:dyDescent="0.25">
      <c r="D788" s="20"/>
      <c r="AG788" s="54"/>
      <c r="AH788" s="54"/>
      <c r="AJ788" s="20"/>
      <c r="AK788" s="27"/>
    </row>
    <row r="789" spans="4:37" s="12" customFormat="1" ht="18" x14ac:dyDescent="0.25">
      <c r="D789" s="20"/>
      <c r="AG789" s="54"/>
      <c r="AH789" s="54"/>
      <c r="AJ789" s="20"/>
      <c r="AK789" s="27"/>
    </row>
    <row r="790" spans="4:37" s="12" customFormat="1" ht="18" x14ac:dyDescent="0.25">
      <c r="D790" s="20"/>
      <c r="AG790" s="54"/>
      <c r="AH790" s="54"/>
      <c r="AJ790" s="20"/>
      <c r="AK790" s="27"/>
    </row>
    <row r="791" spans="4:37" s="12" customFormat="1" ht="18" x14ac:dyDescent="0.25">
      <c r="D791" s="20"/>
      <c r="AG791" s="54"/>
      <c r="AH791" s="54"/>
      <c r="AJ791" s="20"/>
      <c r="AK791" s="27"/>
    </row>
    <row r="792" spans="4:37" s="12" customFormat="1" ht="18" x14ac:dyDescent="0.25">
      <c r="D792" s="20"/>
      <c r="AG792" s="54"/>
      <c r="AH792" s="54"/>
      <c r="AJ792" s="20"/>
      <c r="AK792" s="27"/>
    </row>
    <row r="793" spans="4:37" s="12" customFormat="1" ht="18" x14ac:dyDescent="0.25">
      <c r="D793" s="20"/>
      <c r="AG793" s="54"/>
      <c r="AH793" s="54"/>
      <c r="AJ793" s="20"/>
      <c r="AK793" s="27"/>
    </row>
    <row r="794" spans="4:37" s="12" customFormat="1" ht="18" x14ac:dyDescent="0.25">
      <c r="D794" s="20"/>
      <c r="AG794" s="54"/>
      <c r="AH794" s="54"/>
      <c r="AJ794" s="20"/>
      <c r="AK794" s="27"/>
    </row>
    <row r="795" spans="4:37" s="12" customFormat="1" ht="18" x14ac:dyDescent="0.25">
      <c r="D795" s="20"/>
      <c r="AG795" s="54"/>
      <c r="AH795" s="54"/>
      <c r="AJ795" s="20"/>
      <c r="AK795" s="27"/>
    </row>
    <row r="796" spans="4:37" s="12" customFormat="1" ht="18" x14ac:dyDescent="0.25">
      <c r="D796" s="20"/>
      <c r="AG796" s="54"/>
      <c r="AH796" s="54"/>
      <c r="AJ796" s="20"/>
      <c r="AK796" s="27"/>
    </row>
    <row r="797" spans="4:37" s="12" customFormat="1" ht="18" x14ac:dyDescent="0.25">
      <c r="D797" s="20"/>
      <c r="AG797" s="54"/>
      <c r="AH797" s="54"/>
      <c r="AJ797" s="20"/>
      <c r="AK797" s="27"/>
    </row>
    <row r="798" spans="4:37" s="12" customFormat="1" ht="18" x14ac:dyDescent="0.25">
      <c r="D798" s="20"/>
      <c r="AG798" s="54"/>
      <c r="AH798" s="54"/>
      <c r="AJ798" s="20"/>
      <c r="AK798" s="27"/>
    </row>
    <row r="799" spans="4:37" s="12" customFormat="1" ht="18" x14ac:dyDescent="0.25">
      <c r="D799" s="20"/>
      <c r="AG799" s="54"/>
      <c r="AH799" s="54"/>
      <c r="AJ799" s="20"/>
      <c r="AK799" s="27"/>
    </row>
    <row r="800" spans="4:37" s="12" customFormat="1" ht="18" x14ac:dyDescent="0.25">
      <c r="D800" s="20"/>
      <c r="AG800" s="54"/>
      <c r="AH800" s="54"/>
      <c r="AJ800" s="20"/>
      <c r="AK800" s="27"/>
    </row>
    <row r="801" spans="4:37" s="12" customFormat="1" ht="18" x14ac:dyDescent="0.25">
      <c r="D801" s="20"/>
      <c r="AG801" s="54"/>
      <c r="AH801" s="54"/>
      <c r="AJ801" s="20"/>
      <c r="AK801" s="27"/>
    </row>
    <row r="802" spans="4:37" s="12" customFormat="1" ht="18" x14ac:dyDescent="0.25">
      <c r="D802" s="20"/>
      <c r="AG802" s="54"/>
      <c r="AH802" s="54"/>
      <c r="AJ802" s="20"/>
      <c r="AK802" s="27"/>
    </row>
    <row r="803" spans="4:37" s="12" customFormat="1" ht="18" x14ac:dyDescent="0.25">
      <c r="D803" s="20"/>
      <c r="AG803" s="54"/>
      <c r="AH803" s="54"/>
      <c r="AJ803" s="20"/>
      <c r="AK803" s="27"/>
    </row>
    <row r="804" spans="4:37" s="12" customFormat="1" ht="18" x14ac:dyDescent="0.25">
      <c r="D804" s="20"/>
      <c r="AG804" s="54"/>
      <c r="AH804" s="54"/>
      <c r="AJ804" s="20"/>
      <c r="AK804" s="27"/>
    </row>
    <row r="805" spans="4:37" s="12" customFormat="1" ht="18" x14ac:dyDescent="0.25">
      <c r="D805" s="20"/>
      <c r="AG805" s="54"/>
      <c r="AH805" s="54"/>
      <c r="AJ805" s="20"/>
      <c r="AK805" s="27"/>
    </row>
    <row r="806" spans="4:37" s="12" customFormat="1" ht="18" x14ac:dyDescent="0.25">
      <c r="D806" s="20"/>
      <c r="AG806" s="54"/>
      <c r="AH806" s="54"/>
      <c r="AJ806" s="20"/>
      <c r="AK806" s="27"/>
    </row>
    <row r="807" spans="4:37" s="12" customFormat="1" ht="18" x14ac:dyDescent="0.25">
      <c r="D807" s="20"/>
      <c r="AG807" s="54"/>
      <c r="AH807" s="54"/>
      <c r="AJ807" s="20"/>
      <c r="AK807" s="27"/>
    </row>
    <row r="808" spans="4:37" s="12" customFormat="1" ht="18" x14ac:dyDescent="0.25">
      <c r="D808" s="20"/>
      <c r="AG808" s="54"/>
      <c r="AH808" s="54"/>
      <c r="AJ808" s="20"/>
      <c r="AK808" s="27"/>
    </row>
    <row r="809" spans="4:37" s="12" customFormat="1" ht="18" x14ac:dyDescent="0.25">
      <c r="D809" s="20"/>
      <c r="AG809" s="54"/>
      <c r="AH809" s="54"/>
      <c r="AJ809" s="20"/>
      <c r="AK809" s="27"/>
    </row>
    <row r="810" spans="4:37" s="12" customFormat="1" ht="18" x14ac:dyDescent="0.25">
      <c r="D810" s="20"/>
      <c r="AG810" s="54"/>
      <c r="AH810" s="54"/>
      <c r="AJ810" s="20"/>
      <c r="AK810" s="27"/>
    </row>
    <row r="811" spans="4:37" s="12" customFormat="1" ht="18" x14ac:dyDescent="0.25">
      <c r="D811" s="20"/>
      <c r="AG811" s="54"/>
      <c r="AH811" s="54"/>
      <c r="AJ811" s="20"/>
      <c r="AK811" s="27"/>
    </row>
    <row r="812" spans="4:37" s="12" customFormat="1" ht="18" x14ac:dyDescent="0.25">
      <c r="D812" s="20"/>
      <c r="AG812" s="54"/>
      <c r="AH812" s="54"/>
      <c r="AJ812" s="20"/>
      <c r="AK812" s="27"/>
    </row>
    <row r="813" spans="4:37" s="12" customFormat="1" ht="18" x14ac:dyDescent="0.25">
      <c r="D813" s="20"/>
      <c r="AG813" s="54"/>
      <c r="AH813" s="54"/>
      <c r="AJ813" s="20"/>
      <c r="AK813" s="27"/>
    </row>
    <row r="814" spans="4:37" s="12" customFormat="1" ht="18" x14ac:dyDescent="0.25">
      <c r="D814" s="20"/>
      <c r="AG814" s="54"/>
      <c r="AH814" s="54"/>
      <c r="AJ814" s="20"/>
      <c r="AK814" s="27"/>
    </row>
    <row r="815" spans="4:37" s="12" customFormat="1" ht="18" x14ac:dyDescent="0.25">
      <c r="D815" s="20"/>
      <c r="AG815" s="54"/>
      <c r="AH815" s="54"/>
      <c r="AJ815" s="20"/>
      <c r="AK815" s="27"/>
    </row>
    <row r="816" spans="4:37" s="12" customFormat="1" ht="18" x14ac:dyDescent="0.25">
      <c r="D816" s="20"/>
      <c r="AG816" s="54"/>
      <c r="AH816" s="54"/>
      <c r="AJ816" s="20"/>
      <c r="AK816" s="27"/>
    </row>
    <row r="817" spans="4:37" s="12" customFormat="1" ht="18" x14ac:dyDescent="0.25">
      <c r="D817" s="20"/>
      <c r="AG817" s="54"/>
      <c r="AH817" s="54"/>
      <c r="AJ817" s="20"/>
      <c r="AK817" s="27"/>
    </row>
    <row r="818" spans="4:37" s="12" customFormat="1" ht="18" x14ac:dyDescent="0.25">
      <c r="D818" s="20"/>
      <c r="AG818" s="54"/>
      <c r="AH818" s="54"/>
      <c r="AJ818" s="20"/>
      <c r="AK818" s="27"/>
    </row>
    <row r="819" spans="4:37" s="12" customFormat="1" ht="18" x14ac:dyDescent="0.25">
      <c r="D819" s="20"/>
      <c r="AG819" s="54"/>
      <c r="AH819" s="54"/>
      <c r="AJ819" s="20"/>
      <c r="AK819" s="27"/>
    </row>
    <row r="820" spans="4:37" s="12" customFormat="1" ht="18" x14ac:dyDescent="0.25">
      <c r="D820" s="20"/>
      <c r="AG820" s="54"/>
      <c r="AH820" s="54"/>
      <c r="AJ820" s="20"/>
      <c r="AK820" s="27"/>
    </row>
    <row r="821" spans="4:37" s="12" customFormat="1" ht="18" x14ac:dyDescent="0.25">
      <c r="D821" s="20"/>
      <c r="AG821" s="54"/>
      <c r="AH821" s="54"/>
      <c r="AJ821" s="20"/>
      <c r="AK821" s="27"/>
    </row>
    <row r="822" spans="4:37" s="12" customFormat="1" ht="18" x14ac:dyDescent="0.25">
      <c r="D822" s="20"/>
      <c r="AG822" s="54"/>
      <c r="AH822" s="54"/>
      <c r="AJ822" s="20"/>
      <c r="AK822" s="27"/>
    </row>
    <row r="823" spans="4:37" s="12" customFormat="1" ht="18" x14ac:dyDescent="0.25">
      <c r="D823" s="20"/>
      <c r="AG823" s="54"/>
      <c r="AH823" s="54"/>
      <c r="AJ823" s="20"/>
      <c r="AK823" s="27"/>
    </row>
    <row r="824" spans="4:37" s="12" customFormat="1" ht="18" x14ac:dyDescent="0.25">
      <c r="D824" s="20"/>
      <c r="AG824" s="54"/>
      <c r="AH824" s="54"/>
      <c r="AJ824" s="20"/>
      <c r="AK824" s="27"/>
    </row>
    <row r="825" spans="4:37" s="12" customFormat="1" ht="18" x14ac:dyDescent="0.25">
      <c r="D825" s="20"/>
      <c r="AG825" s="54"/>
      <c r="AH825" s="54"/>
      <c r="AJ825" s="20"/>
      <c r="AK825" s="27"/>
    </row>
    <row r="826" spans="4:37" s="12" customFormat="1" ht="18" x14ac:dyDescent="0.25">
      <c r="D826" s="20"/>
      <c r="AG826" s="54"/>
      <c r="AH826" s="54"/>
      <c r="AJ826" s="20"/>
      <c r="AK826" s="27"/>
    </row>
    <row r="827" spans="4:37" s="12" customFormat="1" ht="18" x14ac:dyDescent="0.25">
      <c r="D827" s="20"/>
      <c r="AG827" s="54"/>
      <c r="AH827" s="54"/>
      <c r="AJ827" s="20"/>
      <c r="AK827" s="27"/>
    </row>
    <row r="828" spans="4:37" s="12" customFormat="1" ht="18" x14ac:dyDescent="0.25">
      <c r="D828" s="20"/>
      <c r="AG828" s="54"/>
      <c r="AH828" s="54"/>
      <c r="AJ828" s="20"/>
      <c r="AK828" s="27"/>
    </row>
    <row r="829" spans="4:37" s="12" customFormat="1" ht="18" x14ac:dyDescent="0.25">
      <c r="D829" s="20"/>
      <c r="AG829" s="54"/>
      <c r="AH829" s="54"/>
      <c r="AJ829" s="20"/>
      <c r="AK829" s="27"/>
    </row>
    <row r="830" spans="4:37" s="12" customFormat="1" ht="18" x14ac:dyDescent="0.25">
      <c r="D830" s="20"/>
      <c r="AG830" s="54"/>
      <c r="AH830" s="54"/>
      <c r="AJ830" s="20"/>
      <c r="AK830" s="27"/>
    </row>
    <row r="831" spans="4:37" s="12" customFormat="1" ht="18" x14ac:dyDescent="0.25">
      <c r="D831" s="20"/>
      <c r="AG831" s="54"/>
      <c r="AH831" s="54"/>
      <c r="AJ831" s="20"/>
      <c r="AK831" s="27"/>
    </row>
    <row r="832" spans="4:37" s="12" customFormat="1" ht="18" x14ac:dyDescent="0.25">
      <c r="D832" s="20"/>
      <c r="AG832" s="54"/>
      <c r="AH832" s="54"/>
      <c r="AJ832" s="20"/>
      <c r="AK832" s="27"/>
    </row>
    <row r="833" spans="4:37" s="12" customFormat="1" ht="18" x14ac:dyDescent="0.25">
      <c r="D833" s="20"/>
      <c r="AG833" s="54"/>
      <c r="AH833" s="54"/>
      <c r="AJ833" s="20"/>
      <c r="AK833" s="27"/>
    </row>
    <row r="834" spans="4:37" s="12" customFormat="1" ht="18" x14ac:dyDescent="0.25">
      <c r="D834" s="20"/>
      <c r="AG834" s="54"/>
      <c r="AH834" s="54"/>
      <c r="AJ834" s="20"/>
      <c r="AK834" s="27"/>
    </row>
    <row r="835" spans="4:37" s="12" customFormat="1" ht="18" x14ac:dyDescent="0.25">
      <c r="D835" s="20"/>
      <c r="AG835" s="54"/>
      <c r="AH835" s="54"/>
      <c r="AJ835" s="20"/>
      <c r="AK835" s="27"/>
    </row>
    <row r="836" spans="4:37" s="12" customFormat="1" ht="18" x14ac:dyDescent="0.25">
      <c r="D836" s="20"/>
      <c r="AG836" s="54"/>
      <c r="AH836" s="54"/>
      <c r="AJ836" s="20"/>
      <c r="AK836" s="27"/>
    </row>
    <row r="837" spans="4:37" s="12" customFormat="1" ht="18" x14ac:dyDescent="0.25">
      <c r="D837" s="20"/>
      <c r="AG837" s="54"/>
      <c r="AH837" s="54"/>
      <c r="AJ837" s="20"/>
      <c r="AK837" s="27"/>
    </row>
    <row r="838" spans="4:37" s="12" customFormat="1" ht="18" x14ac:dyDescent="0.25">
      <c r="D838" s="20"/>
      <c r="AG838" s="54"/>
      <c r="AH838" s="54"/>
      <c r="AJ838" s="20"/>
      <c r="AK838" s="27"/>
    </row>
    <row r="839" spans="4:37" s="12" customFormat="1" ht="18" x14ac:dyDescent="0.25">
      <c r="D839" s="20"/>
      <c r="AG839" s="54"/>
      <c r="AH839" s="54"/>
      <c r="AJ839" s="20"/>
      <c r="AK839" s="27"/>
    </row>
    <row r="840" spans="4:37" s="12" customFormat="1" ht="18" x14ac:dyDescent="0.25">
      <c r="D840" s="20"/>
      <c r="AG840" s="54"/>
      <c r="AH840" s="54"/>
      <c r="AJ840" s="20"/>
      <c r="AK840" s="27"/>
    </row>
    <row r="841" spans="4:37" s="12" customFormat="1" ht="18" x14ac:dyDescent="0.25">
      <c r="D841" s="20"/>
      <c r="AG841" s="54"/>
      <c r="AH841" s="54"/>
      <c r="AJ841" s="20"/>
      <c r="AK841" s="27"/>
    </row>
    <row r="842" spans="4:37" s="12" customFormat="1" ht="18" x14ac:dyDescent="0.25">
      <c r="D842" s="20"/>
      <c r="AG842" s="54"/>
      <c r="AH842" s="54"/>
      <c r="AJ842" s="20"/>
      <c r="AK842" s="27"/>
    </row>
    <row r="843" spans="4:37" s="12" customFormat="1" ht="18" x14ac:dyDescent="0.25">
      <c r="D843" s="20"/>
      <c r="AG843" s="54"/>
      <c r="AH843" s="54"/>
      <c r="AJ843" s="20"/>
      <c r="AK843" s="27"/>
    </row>
    <row r="844" spans="4:37" s="12" customFormat="1" ht="18" x14ac:dyDescent="0.25">
      <c r="D844" s="20"/>
      <c r="AG844" s="54"/>
      <c r="AH844" s="54"/>
      <c r="AJ844" s="20"/>
      <c r="AK844" s="27"/>
    </row>
    <row r="845" spans="4:37" s="12" customFormat="1" ht="18" x14ac:dyDescent="0.25">
      <c r="D845" s="20"/>
      <c r="AG845" s="54"/>
      <c r="AH845" s="54"/>
      <c r="AJ845" s="20"/>
      <c r="AK845" s="27"/>
    </row>
    <row r="846" spans="4:37" s="12" customFormat="1" ht="18" x14ac:dyDescent="0.25">
      <c r="D846" s="20"/>
      <c r="AG846" s="54"/>
      <c r="AH846" s="54"/>
      <c r="AJ846" s="20"/>
      <c r="AK846" s="27"/>
    </row>
    <row r="847" spans="4:37" s="12" customFormat="1" ht="18" x14ac:dyDescent="0.25">
      <c r="D847" s="20"/>
      <c r="AG847" s="54"/>
      <c r="AH847" s="54"/>
      <c r="AJ847" s="20"/>
      <c r="AK847" s="27"/>
    </row>
    <row r="848" spans="4:37" s="12" customFormat="1" ht="18" x14ac:dyDescent="0.25">
      <c r="D848" s="20"/>
      <c r="AG848" s="54"/>
      <c r="AH848" s="54"/>
      <c r="AJ848" s="20"/>
      <c r="AK848" s="27"/>
    </row>
    <row r="849" spans="4:37" s="12" customFormat="1" ht="18" x14ac:dyDescent="0.25">
      <c r="D849" s="20"/>
      <c r="AG849" s="54"/>
      <c r="AH849" s="54"/>
      <c r="AJ849" s="20"/>
      <c r="AK849" s="27"/>
    </row>
    <row r="850" spans="4:37" s="12" customFormat="1" ht="18" x14ac:dyDescent="0.25">
      <c r="D850" s="20"/>
      <c r="AG850" s="54"/>
      <c r="AH850" s="54"/>
      <c r="AJ850" s="20"/>
      <c r="AK850" s="27"/>
    </row>
    <row r="851" spans="4:37" s="12" customFormat="1" ht="18" x14ac:dyDescent="0.25">
      <c r="D851" s="20"/>
      <c r="AG851" s="54"/>
      <c r="AH851" s="54"/>
      <c r="AJ851" s="20"/>
      <c r="AK851" s="27"/>
    </row>
    <row r="852" spans="4:37" s="12" customFormat="1" ht="18" x14ac:dyDescent="0.25">
      <c r="D852" s="20"/>
      <c r="AG852" s="54"/>
      <c r="AH852" s="54"/>
      <c r="AJ852" s="20"/>
      <c r="AK852" s="27"/>
    </row>
    <row r="853" spans="4:37" s="12" customFormat="1" ht="18" x14ac:dyDescent="0.25">
      <c r="D853" s="20"/>
      <c r="AG853" s="54"/>
      <c r="AH853" s="54"/>
      <c r="AJ853" s="20"/>
      <c r="AK853" s="27"/>
    </row>
    <row r="854" spans="4:37" s="12" customFormat="1" ht="18" x14ac:dyDescent="0.25">
      <c r="D854" s="20"/>
      <c r="AG854" s="54"/>
      <c r="AH854" s="54"/>
      <c r="AJ854" s="20"/>
      <c r="AK854" s="27"/>
    </row>
    <row r="855" spans="4:37" s="12" customFormat="1" ht="18" x14ac:dyDescent="0.25">
      <c r="D855" s="20"/>
      <c r="AG855" s="54"/>
      <c r="AH855" s="54"/>
      <c r="AJ855" s="20"/>
      <c r="AK855" s="27"/>
    </row>
    <row r="856" spans="4:37" s="12" customFormat="1" ht="18" x14ac:dyDescent="0.25">
      <c r="D856" s="20"/>
      <c r="AG856" s="54"/>
      <c r="AH856" s="54"/>
      <c r="AJ856" s="20"/>
      <c r="AK856" s="27"/>
    </row>
    <row r="857" spans="4:37" s="12" customFormat="1" ht="18" x14ac:dyDescent="0.25">
      <c r="D857" s="20"/>
      <c r="AG857" s="54"/>
      <c r="AH857" s="54"/>
      <c r="AJ857" s="20"/>
      <c r="AK857" s="27"/>
    </row>
    <row r="858" spans="4:37" s="12" customFormat="1" ht="18" x14ac:dyDescent="0.25">
      <c r="D858" s="20"/>
      <c r="AG858" s="54"/>
      <c r="AH858" s="54"/>
      <c r="AJ858" s="20"/>
      <c r="AK858" s="27"/>
    </row>
    <row r="859" spans="4:37" s="12" customFormat="1" ht="18" x14ac:dyDescent="0.25">
      <c r="D859" s="20"/>
      <c r="AG859" s="54"/>
      <c r="AH859" s="54"/>
      <c r="AJ859" s="20"/>
      <c r="AK859" s="27"/>
    </row>
    <row r="860" spans="4:37" s="12" customFormat="1" ht="18" x14ac:dyDescent="0.25">
      <c r="D860" s="20"/>
      <c r="AG860" s="54"/>
      <c r="AH860" s="54"/>
      <c r="AJ860" s="20"/>
      <c r="AK860" s="27"/>
    </row>
    <row r="861" spans="4:37" s="12" customFormat="1" ht="18" x14ac:dyDescent="0.25">
      <c r="D861" s="20"/>
      <c r="AG861" s="54"/>
      <c r="AH861" s="54"/>
      <c r="AJ861" s="20"/>
      <c r="AK861" s="27"/>
    </row>
    <row r="862" spans="4:37" s="12" customFormat="1" ht="18" x14ac:dyDescent="0.25">
      <c r="D862" s="20"/>
      <c r="AG862" s="54"/>
      <c r="AH862" s="54"/>
      <c r="AJ862" s="20"/>
      <c r="AK862" s="27"/>
    </row>
    <row r="863" spans="4:37" s="12" customFormat="1" ht="18" x14ac:dyDescent="0.25">
      <c r="D863" s="20"/>
      <c r="AG863" s="54"/>
      <c r="AH863" s="54"/>
      <c r="AJ863" s="20"/>
      <c r="AK863" s="27"/>
    </row>
    <row r="864" spans="4:37" s="12" customFormat="1" ht="18" x14ac:dyDescent="0.25">
      <c r="D864" s="20"/>
      <c r="AG864" s="54"/>
      <c r="AH864" s="54"/>
      <c r="AJ864" s="20"/>
      <c r="AK864" s="27"/>
    </row>
    <row r="865" spans="4:37" s="12" customFormat="1" ht="18" x14ac:dyDescent="0.25">
      <c r="D865" s="20"/>
      <c r="AG865" s="54"/>
      <c r="AH865" s="54"/>
      <c r="AJ865" s="20"/>
      <c r="AK865" s="27"/>
    </row>
    <row r="866" spans="4:37" s="12" customFormat="1" ht="18" x14ac:dyDescent="0.25">
      <c r="D866" s="20"/>
      <c r="AG866" s="54"/>
      <c r="AH866" s="54"/>
      <c r="AJ866" s="20"/>
      <c r="AK866" s="27"/>
    </row>
    <row r="867" spans="4:37" s="12" customFormat="1" ht="18" x14ac:dyDescent="0.25">
      <c r="D867" s="20"/>
      <c r="AG867" s="54"/>
      <c r="AH867" s="54"/>
      <c r="AJ867" s="20"/>
      <c r="AK867" s="27"/>
    </row>
    <row r="868" spans="4:37" s="12" customFormat="1" ht="18" x14ac:dyDescent="0.25">
      <c r="D868" s="20"/>
      <c r="AG868" s="54"/>
      <c r="AH868" s="54"/>
      <c r="AJ868" s="20"/>
      <c r="AK868" s="27"/>
    </row>
    <row r="869" spans="4:37" s="12" customFormat="1" ht="18" x14ac:dyDescent="0.25">
      <c r="D869" s="20"/>
      <c r="AG869" s="54"/>
      <c r="AH869" s="54"/>
      <c r="AJ869" s="20"/>
      <c r="AK869" s="27"/>
    </row>
    <row r="870" spans="4:37" s="12" customFormat="1" ht="18" x14ac:dyDescent="0.25">
      <c r="D870" s="20"/>
      <c r="AG870" s="54"/>
      <c r="AH870" s="54"/>
      <c r="AJ870" s="20"/>
      <c r="AK870" s="27"/>
    </row>
    <row r="871" spans="4:37" s="12" customFormat="1" ht="18" x14ac:dyDescent="0.25">
      <c r="D871" s="20"/>
      <c r="AG871" s="54"/>
      <c r="AH871" s="54"/>
      <c r="AJ871" s="20"/>
      <c r="AK871" s="27"/>
    </row>
    <row r="872" spans="4:37" s="12" customFormat="1" ht="18" x14ac:dyDescent="0.25">
      <c r="D872" s="20"/>
      <c r="AG872" s="54"/>
      <c r="AH872" s="54"/>
      <c r="AJ872" s="20"/>
      <c r="AK872" s="27"/>
    </row>
    <row r="873" spans="4:37" s="12" customFormat="1" ht="18" x14ac:dyDescent="0.25">
      <c r="D873" s="20"/>
      <c r="AG873" s="54"/>
      <c r="AH873" s="54"/>
      <c r="AJ873" s="20"/>
      <c r="AK873" s="27"/>
    </row>
    <row r="874" spans="4:37" s="12" customFormat="1" ht="18" x14ac:dyDescent="0.25">
      <c r="D874" s="20"/>
      <c r="AG874" s="54"/>
      <c r="AH874" s="54"/>
      <c r="AJ874" s="20"/>
      <c r="AK874" s="27"/>
    </row>
    <row r="875" spans="4:37" s="12" customFormat="1" ht="18" x14ac:dyDescent="0.25">
      <c r="D875" s="20"/>
      <c r="AG875" s="54"/>
      <c r="AH875" s="54"/>
      <c r="AJ875" s="20"/>
      <c r="AK875" s="27"/>
    </row>
    <row r="876" spans="4:37" s="12" customFormat="1" ht="18" x14ac:dyDescent="0.25">
      <c r="D876" s="20"/>
      <c r="AG876" s="54"/>
      <c r="AH876" s="54"/>
      <c r="AJ876" s="20"/>
      <c r="AK876" s="27"/>
    </row>
    <row r="877" spans="4:37" s="12" customFormat="1" ht="18" x14ac:dyDescent="0.25">
      <c r="D877" s="20"/>
      <c r="AG877" s="54"/>
      <c r="AH877" s="54"/>
      <c r="AJ877" s="20"/>
      <c r="AK877" s="27"/>
    </row>
    <row r="878" spans="4:37" s="12" customFormat="1" ht="18" x14ac:dyDescent="0.25">
      <c r="D878" s="20"/>
      <c r="AG878" s="54"/>
      <c r="AH878" s="54"/>
      <c r="AJ878" s="20"/>
      <c r="AK878" s="27"/>
    </row>
    <row r="879" spans="4:37" s="12" customFormat="1" ht="18" x14ac:dyDescent="0.25">
      <c r="D879" s="20"/>
      <c r="AG879" s="54"/>
      <c r="AH879" s="54"/>
      <c r="AJ879" s="20"/>
      <c r="AK879" s="27"/>
    </row>
    <row r="880" spans="4:37" s="12" customFormat="1" ht="18" x14ac:dyDescent="0.25">
      <c r="D880" s="20"/>
      <c r="AG880" s="54"/>
      <c r="AH880" s="54"/>
      <c r="AJ880" s="20"/>
      <c r="AK880" s="27"/>
    </row>
    <row r="881" spans="4:37" s="12" customFormat="1" ht="18" x14ac:dyDescent="0.25">
      <c r="D881" s="20"/>
      <c r="AG881" s="54"/>
      <c r="AH881" s="54"/>
      <c r="AJ881" s="20"/>
      <c r="AK881" s="27"/>
    </row>
    <row r="882" spans="4:37" s="12" customFormat="1" ht="18" x14ac:dyDescent="0.25">
      <c r="D882" s="20"/>
      <c r="AG882" s="54"/>
      <c r="AH882" s="54"/>
      <c r="AJ882" s="20"/>
      <c r="AK882" s="27"/>
    </row>
    <row r="883" spans="4:37" s="12" customFormat="1" ht="18" x14ac:dyDescent="0.25">
      <c r="D883" s="20"/>
      <c r="AG883" s="54"/>
      <c r="AH883" s="54"/>
      <c r="AJ883" s="20"/>
      <c r="AK883" s="27"/>
    </row>
    <row r="884" spans="4:37" s="12" customFormat="1" ht="18" x14ac:dyDescent="0.25">
      <c r="D884" s="20"/>
      <c r="AG884" s="54"/>
      <c r="AH884" s="54"/>
      <c r="AJ884" s="20"/>
      <c r="AK884" s="27"/>
    </row>
    <row r="885" spans="4:37" s="12" customFormat="1" ht="18" x14ac:dyDescent="0.25">
      <c r="D885" s="20"/>
      <c r="AG885" s="54"/>
      <c r="AH885" s="54"/>
      <c r="AJ885" s="20"/>
      <c r="AK885" s="27"/>
    </row>
    <row r="886" spans="4:37" s="12" customFormat="1" ht="18" x14ac:dyDescent="0.25">
      <c r="D886" s="20"/>
      <c r="AG886" s="54"/>
      <c r="AH886" s="54"/>
      <c r="AJ886" s="20"/>
      <c r="AK886" s="27"/>
    </row>
    <row r="887" spans="4:37" s="12" customFormat="1" ht="18" x14ac:dyDescent="0.25">
      <c r="D887" s="20"/>
      <c r="AG887" s="54"/>
      <c r="AH887" s="54"/>
      <c r="AJ887" s="20"/>
      <c r="AK887" s="27"/>
    </row>
    <row r="888" spans="4:37" s="12" customFormat="1" ht="18" x14ac:dyDescent="0.25">
      <c r="D888" s="20"/>
      <c r="AG888" s="54"/>
      <c r="AH888" s="54"/>
      <c r="AJ888" s="20"/>
      <c r="AK888" s="27"/>
    </row>
    <row r="889" spans="4:37" s="12" customFormat="1" ht="18" x14ac:dyDescent="0.25">
      <c r="D889" s="20"/>
      <c r="AG889" s="54"/>
      <c r="AH889" s="54"/>
      <c r="AJ889" s="20"/>
      <c r="AK889" s="27"/>
    </row>
    <row r="890" spans="4:37" s="12" customFormat="1" ht="18" x14ac:dyDescent="0.25">
      <c r="D890" s="20"/>
      <c r="AG890" s="54"/>
      <c r="AH890" s="54"/>
      <c r="AJ890" s="20"/>
      <c r="AK890" s="27"/>
    </row>
    <row r="891" spans="4:37" s="12" customFormat="1" ht="18" x14ac:dyDescent="0.25">
      <c r="D891" s="20"/>
      <c r="AG891" s="54"/>
      <c r="AH891" s="54"/>
      <c r="AJ891" s="20"/>
      <c r="AK891" s="27"/>
    </row>
    <row r="892" spans="4:37" s="12" customFormat="1" ht="18" x14ac:dyDescent="0.25">
      <c r="D892" s="20"/>
      <c r="AG892" s="54"/>
      <c r="AH892" s="54"/>
      <c r="AJ892" s="20"/>
      <c r="AK892" s="27"/>
    </row>
    <row r="893" spans="4:37" s="12" customFormat="1" ht="18" x14ac:dyDescent="0.25">
      <c r="D893" s="20"/>
      <c r="AG893" s="54"/>
      <c r="AH893" s="54"/>
      <c r="AJ893" s="20"/>
      <c r="AK893" s="27"/>
    </row>
    <row r="894" spans="4:37" s="12" customFormat="1" ht="18" x14ac:dyDescent="0.25">
      <c r="D894" s="20"/>
      <c r="AG894" s="54"/>
      <c r="AH894" s="54"/>
      <c r="AJ894" s="20"/>
      <c r="AK894" s="27"/>
    </row>
    <row r="895" spans="4:37" s="12" customFormat="1" ht="18" x14ac:dyDescent="0.25">
      <c r="D895" s="20"/>
      <c r="AG895" s="54"/>
      <c r="AH895" s="54"/>
      <c r="AJ895" s="20"/>
      <c r="AK895" s="27"/>
    </row>
    <row r="896" spans="4:37" s="12" customFormat="1" ht="18" x14ac:dyDescent="0.25">
      <c r="D896" s="20"/>
      <c r="AG896" s="54"/>
      <c r="AH896" s="54"/>
      <c r="AJ896" s="20"/>
      <c r="AK896" s="27"/>
    </row>
    <row r="897" spans="4:37" s="12" customFormat="1" ht="18" x14ac:dyDescent="0.25">
      <c r="D897" s="20"/>
      <c r="AG897" s="54"/>
      <c r="AH897" s="54"/>
      <c r="AJ897" s="20"/>
      <c r="AK897" s="27"/>
    </row>
    <row r="898" spans="4:37" s="12" customFormat="1" ht="18" x14ac:dyDescent="0.25">
      <c r="D898" s="20"/>
      <c r="AG898" s="54"/>
      <c r="AH898" s="54"/>
      <c r="AJ898" s="20"/>
      <c r="AK898" s="27"/>
    </row>
    <row r="899" spans="4:37" s="12" customFormat="1" ht="18" x14ac:dyDescent="0.25">
      <c r="D899" s="20"/>
      <c r="AG899" s="54"/>
      <c r="AH899" s="54"/>
      <c r="AJ899" s="20"/>
      <c r="AK899" s="27"/>
    </row>
    <row r="900" spans="4:37" s="12" customFormat="1" ht="18" x14ac:dyDescent="0.25">
      <c r="D900" s="20"/>
      <c r="AG900" s="54"/>
      <c r="AH900" s="54"/>
      <c r="AJ900" s="20"/>
      <c r="AK900" s="27"/>
    </row>
    <row r="901" spans="4:37" s="12" customFormat="1" ht="18" x14ac:dyDescent="0.25">
      <c r="D901" s="20"/>
      <c r="AG901" s="54"/>
      <c r="AH901" s="54"/>
      <c r="AJ901" s="20"/>
      <c r="AK901" s="27"/>
    </row>
    <row r="902" spans="4:37" s="12" customFormat="1" ht="18" x14ac:dyDescent="0.25">
      <c r="D902" s="20"/>
      <c r="AG902" s="54"/>
      <c r="AH902" s="54"/>
      <c r="AJ902" s="20"/>
      <c r="AK902" s="27"/>
    </row>
    <row r="903" spans="4:37" s="12" customFormat="1" ht="18" x14ac:dyDescent="0.25">
      <c r="D903" s="20"/>
      <c r="AG903" s="54"/>
      <c r="AH903" s="54"/>
      <c r="AJ903" s="20"/>
      <c r="AK903" s="27"/>
    </row>
    <row r="904" spans="4:37" s="12" customFormat="1" ht="18" x14ac:dyDescent="0.25">
      <c r="D904" s="20"/>
      <c r="AG904" s="54"/>
      <c r="AH904" s="54"/>
      <c r="AJ904" s="20"/>
      <c r="AK904" s="27"/>
    </row>
    <row r="905" spans="4:37" s="12" customFormat="1" ht="18" x14ac:dyDescent="0.25">
      <c r="D905" s="20"/>
      <c r="AG905" s="54"/>
      <c r="AH905" s="54"/>
      <c r="AJ905" s="20"/>
      <c r="AK905" s="27"/>
    </row>
    <row r="906" spans="4:37" s="12" customFormat="1" ht="18" x14ac:dyDescent="0.25">
      <c r="D906" s="20"/>
      <c r="AG906" s="54"/>
      <c r="AH906" s="54"/>
      <c r="AJ906" s="20"/>
      <c r="AK906" s="27"/>
    </row>
    <row r="907" spans="4:37" s="12" customFormat="1" ht="18" x14ac:dyDescent="0.25">
      <c r="D907" s="20"/>
      <c r="AG907" s="54"/>
      <c r="AH907" s="54"/>
      <c r="AJ907" s="20"/>
      <c r="AK907" s="27"/>
    </row>
    <row r="908" spans="4:37" s="12" customFormat="1" ht="18" x14ac:dyDescent="0.25">
      <c r="D908" s="20"/>
      <c r="AG908" s="54"/>
      <c r="AH908" s="54"/>
      <c r="AJ908" s="20"/>
      <c r="AK908" s="27"/>
    </row>
    <row r="909" spans="4:37" s="12" customFormat="1" ht="18" x14ac:dyDescent="0.25">
      <c r="D909" s="20"/>
      <c r="AG909" s="54"/>
      <c r="AH909" s="54"/>
      <c r="AJ909" s="20"/>
      <c r="AK909" s="27"/>
    </row>
    <row r="910" spans="4:37" s="12" customFormat="1" ht="18" x14ac:dyDescent="0.25">
      <c r="D910" s="20"/>
      <c r="AG910" s="54"/>
      <c r="AH910" s="54"/>
      <c r="AJ910" s="20"/>
      <c r="AK910" s="27"/>
    </row>
    <row r="911" spans="4:37" s="12" customFormat="1" ht="18" x14ac:dyDescent="0.25">
      <c r="D911" s="20"/>
      <c r="AG911" s="54"/>
      <c r="AH911" s="54"/>
      <c r="AJ911" s="20"/>
      <c r="AK911" s="27"/>
    </row>
    <row r="912" spans="4:37" s="12" customFormat="1" ht="18" x14ac:dyDescent="0.25">
      <c r="D912" s="20"/>
      <c r="AG912" s="54"/>
      <c r="AH912" s="54"/>
      <c r="AJ912" s="20"/>
      <c r="AK912" s="27"/>
    </row>
    <row r="913" spans="4:37" s="12" customFormat="1" ht="18" x14ac:dyDescent="0.25">
      <c r="D913" s="20"/>
      <c r="AG913" s="54"/>
      <c r="AH913" s="54"/>
      <c r="AJ913" s="20"/>
      <c r="AK913" s="27"/>
    </row>
    <row r="914" spans="4:37" s="12" customFormat="1" ht="18" x14ac:dyDescent="0.25">
      <c r="D914" s="20"/>
      <c r="AG914" s="54"/>
      <c r="AH914" s="54"/>
      <c r="AJ914" s="20"/>
      <c r="AK914" s="27"/>
    </row>
    <row r="915" spans="4:37" s="12" customFormat="1" ht="18" x14ac:dyDescent="0.25">
      <c r="D915" s="20"/>
      <c r="AG915" s="54"/>
      <c r="AH915" s="54"/>
      <c r="AJ915" s="20"/>
      <c r="AK915" s="27"/>
    </row>
    <row r="916" spans="4:37" s="12" customFormat="1" ht="18" x14ac:dyDescent="0.25">
      <c r="D916" s="20"/>
      <c r="AG916" s="54"/>
      <c r="AH916" s="54"/>
      <c r="AJ916" s="20"/>
      <c r="AK916" s="27"/>
    </row>
    <row r="917" spans="4:37" s="12" customFormat="1" ht="18" x14ac:dyDescent="0.25">
      <c r="D917" s="20"/>
      <c r="AG917" s="54"/>
      <c r="AH917" s="54"/>
      <c r="AJ917" s="20"/>
      <c r="AK917" s="27"/>
    </row>
    <row r="918" spans="4:37" s="12" customFormat="1" ht="18" x14ac:dyDescent="0.25">
      <c r="D918" s="20"/>
      <c r="AG918" s="54"/>
      <c r="AH918" s="54"/>
      <c r="AJ918" s="20"/>
      <c r="AK918" s="27"/>
    </row>
    <row r="919" spans="4:37" s="12" customFormat="1" ht="18" x14ac:dyDescent="0.25">
      <c r="D919" s="20"/>
      <c r="AG919" s="54"/>
      <c r="AH919" s="54"/>
      <c r="AJ919" s="20"/>
      <c r="AK919" s="27"/>
    </row>
    <row r="920" spans="4:37" s="12" customFormat="1" ht="18" x14ac:dyDescent="0.25">
      <c r="D920" s="20"/>
      <c r="AG920" s="54"/>
      <c r="AH920" s="54"/>
      <c r="AJ920" s="20"/>
      <c r="AK920" s="27"/>
    </row>
    <row r="921" spans="4:37" s="12" customFormat="1" ht="18" x14ac:dyDescent="0.25">
      <c r="D921" s="20"/>
      <c r="AG921" s="54"/>
      <c r="AH921" s="54"/>
      <c r="AJ921" s="20"/>
      <c r="AK921" s="27"/>
    </row>
    <row r="922" spans="4:37" s="12" customFormat="1" ht="18" x14ac:dyDescent="0.25">
      <c r="D922" s="20"/>
      <c r="AG922" s="54"/>
      <c r="AH922" s="54"/>
      <c r="AJ922" s="20"/>
      <c r="AK922" s="27"/>
    </row>
    <row r="923" spans="4:37" s="12" customFormat="1" ht="18" x14ac:dyDescent="0.25">
      <c r="D923" s="20"/>
      <c r="AG923" s="54"/>
      <c r="AH923" s="54"/>
      <c r="AJ923" s="20"/>
      <c r="AK923" s="27"/>
    </row>
  </sheetData>
  <sheetProtection formatCells="0" formatColumns="0" formatRows="0" insertColumns="0" insertRows="0" insertHyperlinks="0" deleteColumns="0" deleteRows="0" sort="0" autoFilter="0" pivotTables="0"/>
  <autoFilter ref="A10:AK114"/>
  <mergeCells count="31">
    <mergeCell ref="J7:J9"/>
    <mergeCell ref="K7:K9"/>
    <mergeCell ref="L7:L9"/>
    <mergeCell ref="AJ85:AJ86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  <mergeCell ref="W6:W9"/>
    <mergeCell ref="AJ101:AJ102"/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</mergeCells>
  <pageMargins left="0" right="0" top="0.11811023622047245" bottom="0.11811023622047245" header="0.11811023622047245" footer="0.11811023622047245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abSelected="1" topLeftCell="A2" zoomScale="85" zoomScaleNormal="85" workbookViewId="0">
      <pane ySplit="8" topLeftCell="A10" activePane="bottomLeft" state="frozen"/>
      <selection activeCell="A10" sqref="A10"/>
      <selection pane="bottomLeft" activeCell="F14" sqref="F14"/>
    </sheetView>
  </sheetViews>
  <sheetFormatPr defaultRowHeight="15.75" x14ac:dyDescent="0.25"/>
  <cols>
    <col min="1" max="1" width="9" style="174" customWidth="1"/>
    <col min="2" max="2" width="19.28515625" style="174" customWidth="1"/>
    <col min="3" max="3" width="9.140625" style="174"/>
    <col min="4" max="4" width="24.42578125" style="174" customWidth="1"/>
    <col min="5" max="5" width="14.5703125" style="174" customWidth="1"/>
    <col min="6" max="7" width="20.42578125" style="174" customWidth="1"/>
    <col min="8" max="8" width="10" style="174" customWidth="1"/>
    <col min="9" max="9" width="11.42578125" style="174" customWidth="1"/>
    <col min="10" max="10" width="22.85546875" style="174" customWidth="1"/>
    <col min="11" max="12" width="13.7109375" style="153" customWidth="1"/>
    <col min="13" max="21" width="9.140625" style="174"/>
    <col min="22" max="22" width="10.5703125" style="174" bestFit="1" customWidth="1"/>
    <col min="23" max="23" width="16.85546875" style="174" customWidth="1"/>
    <col min="24" max="26" width="10.28515625" style="174" customWidth="1"/>
    <col min="27" max="27" width="14.42578125" style="174" customWidth="1"/>
    <col min="28" max="16384" width="9.140625" style="174"/>
  </cols>
  <sheetData>
    <row r="1" spans="1:27" hidden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</row>
    <row r="2" spans="1:27" x14ac:dyDescent="0.25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3"/>
      <c r="Q2" s="176" t="s">
        <v>1</v>
      </c>
      <c r="R2" s="173" t="s">
        <v>2</v>
      </c>
      <c r="S2" s="176">
        <v>2022</v>
      </c>
      <c r="T2" s="173" t="s">
        <v>3</v>
      </c>
      <c r="U2" s="173"/>
      <c r="V2" s="173"/>
      <c r="W2" s="173"/>
      <c r="X2" s="173"/>
      <c r="Y2" s="173"/>
      <c r="Z2" s="173"/>
      <c r="AA2" s="173"/>
    </row>
    <row r="3" spans="1:27" x14ac:dyDescent="0.25">
      <c r="A3" s="110" t="s">
        <v>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73"/>
      <c r="V3" s="173"/>
      <c r="W3" s="173"/>
      <c r="X3" s="173"/>
      <c r="Y3" s="173"/>
      <c r="Z3" s="173"/>
      <c r="AA3" s="173"/>
    </row>
    <row r="4" spans="1:27" ht="16.5" thickBot="1" x14ac:dyDescent="0.3">
      <c r="A4" s="177" t="s">
        <v>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78"/>
      <c r="V4" s="178"/>
      <c r="W4" s="178"/>
      <c r="X4" s="178"/>
      <c r="Y4" s="178"/>
      <c r="Z4" s="178"/>
      <c r="AA4" s="178"/>
    </row>
    <row r="5" spans="1:27" ht="27" customHeight="1" thickBot="1" x14ac:dyDescent="0.3">
      <c r="A5" s="112" t="s">
        <v>6</v>
      </c>
      <c r="B5" s="113"/>
      <c r="C5" s="113"/>
      <c r="D5" s="113"/>
      <c r="E5" s="113"/>
      <c r="F5" s="113"/>
      <c r="G5" s="113"/>
      <c r="H5" s="113"/>
      <c r="I5" s="114"/>
      <c r="J5" s="113" t="s">
        <v>7</v>
      </c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  <c r="W5" s="115" t="s">
        <v>8</v>
      </c>
      <c r="X5" s="116" t="s">
        <v>9</v>
      </c>
      <c r="Y5" s="117"/>
      <c r="Z5" s="118"/>
      <c r="AA5" s="119" t="s">
        <v>10</v>
      </c>
    </row>
    <row r="6" spans="1:27" ht="27" customHeight="1" thickBot="1" x14ac:dyDescent="0.3">
      <c r="A6" s="120" t="s">
        <v>11</v>
      </c>
      <c r="B6" s="121" t="s">
        <v>12</v>
      </c>
      <c r="C6" s="121" t="s">
        <v>13</v>
      </c>
      <c r="D6" s="121" t="s">
        <v>14</v>
      </c>
      <c r="E6" s="121" t="s">
        <v>15</v>
      </c>
      <c r="F6" s="121" t="s">
        <v>16</v>
      </c>
      <c r="G6" s="121" t="s">
        <v>17</v>
      </c>
      <c r="H6" s="121" t="s">
        <v>18</v>
      </c>
      <c r="I6" s="121" t="s">
        <v>19</v>
      </c>
      <c r="J6" s="122" t="s">
        <v>20</v>
      </c>
      <c r="K6" s="121" t="s">
        <v>21</v>
      </c>
      <c r="L6" s="121" t="s">
        <v>22</v>
      </c>
      <c r="M6" s="123" t="s">
        <v>23</v>
      </c>
      <c r="N6" s="124"/>
      <c r="O6" s="124"/>
      <c r="P6" s="124"/>
      <c r="Q6" s="124"/>
      <c r="R6" s="124"/>
      <c r="S6" s="124"/>
      <c r="T6" s="124"/>
      <c r="U6" s="125"/>
      <c r="V6" s="121" t="s">
        <v>24</v>
      </c>
      <c r="W6" s="126"/>
      <c r="X6" s="127"/>
      <c r="Y6" s="128"/>
      <c r="Z6" s="129"/>
      <c r="AA6" s="130"/>
    </row>
    <row r="7" spans="1:27" ht="27" customHeight="1" thickBot="1" x14ac:dyDescent="0.3">
      <c r="A7" s="131"/>
      <c r="B7" s="126"/>
      <c r="C7" s="126"/>
      <c r="D7" s="126"/>
      <c r="E7" s="126"/>
      <c r="F7" s="126"/>
      <c r="G7" s="126"/>
      <c r="H7" s="126"/>
      <c r="I7" s="126"/>
      <c r="J7" s="132"/>
      <c r="K7" s="126"/>
      <c r="L7" s="126"/>
      <c r="M7" s="121" t="s">
        <v>25</v>
      </c>
      <c r="N7" s="123" t="s">
        <v>26</v>
      </c>
      <c r="O7" s="124"/>
      <c r="P7" s="125"/>
      <c r="Q7" s="123" t="s">
        <v>27</v>
      </c>
      <c r="R7" s="124"/>
      <c r="S7" s="124"/>
      <c r="T7" s="125"/>
      <c r="U7" s="121" t="s">
        <v>28</v>
      </c>
      <c r="V7" s="126"/>
      <c r="W7" s="126"/>
      <c r="X7" s="121" t="s">
        <v>29</v>
      </c>
      <c r="Y7" s="121" t="s">
        <v>30</v>
      </c>
      <c r="Z7" s="133" t="s">
        <v>31</v>
      </c>
      <c r="AA7" s="130"/>
    </row>
    <row r="8" spans="1:27" ht="85.5" customHeight="1" thickBot="1" x14ac:dyDescent="0.3">
      <c r="A8" s="134"/>
      <c r="B8" s="135"/>
      <c r="C8" s="135"/>
      <c r="D8" s="135"/>
      <c r="E8" s="135"/>
      <c r="F8" s="135"/>
      <c r="G8" s="135"/>
      <c r="H8" s="135"/>
      <c r="I8" s="135"/>
      <c r="J8" s="136"/>
      <c r="K8" s="135"/>
      <c r="L8" s="135"/>
      <c r="M8" s="135"/>
      <c r="N8" s="137" t="s">
        <v>32</v>
      </c>
      <c r="O8" s="137" t="s">
        <v>33</v>
      </c>
      <c r="P8" s="137" t="s">
        <v>34</v>
      </c>
      <c r="Q8" s="137" t="s">
        <v>35</v>
      </c>
      <c r="R8" s="137" t="s">
        <v>36</v>
      </c>
      <c r="S8" s="137" t="s">
        <v>37</v>
      </c>
      <c r="T8" s="137" t="s">
        <v>38</v>
      </c>
      <c r="U8" s="135"/>
      <c r="V8" s="135"/>
      <c r="W8" s="135"/>
      <c r="X8" s="135"/>
      <c r="Y8" s="135"/>
      <c r="Z8" s="138"/>
      <c r="AA8" s="139"/>
    </row>
    <row r="9" spans="1:27" s="179" customFormat="1" x14ac:dyDescent="0.25">
      <c r="A9" s="141">
        <v>1</v>
      </c>
      <c r="B9" s="141">
        <v>2</v>
      </c>
      <c r="C9" s="141">
        <v>3</v>
      </c>
      <c r="D9" s="141">
        <v>4</v>
      </c>
      <c r="E9" s="141">
        <v>5</v>
      </c>
      <c r="F9" s="141">
        <v>6</v>
      </c>
      <c r="G9" s="141">
        <v>7</v>
      </c>
      <c r="H9" s="141">
        <v>8</v>
      </c>
      <c r="I9" s="141">
        <v>9</v>
      </c>
      <c r="J9" s="141">
        <v>10</v>
      </c>
      <c r="K9" s="140">
        <v>11</v>
      </c>
      <c r="L9" s="140">
        <v>12</v>
      </c>
      <c r="M9" s="141">
        <v>13</v>
      </c>
      <c r="N9" s="141">
        <v>14</v>
      </c>
      <c r="O9" s="141">
        <v>15</v>
      </c>
      <c r="P9" s="141">
        <v>16</v>
      </c>
      <c r="Q9" s="141">
        <v>17</v>
      </c>
      <c r="R9" s="141">
        <v>18</v>
      </c>
      <c r="S9" s="141">
        <v>19</v>
      </c>
      <c r="T9" s="141">
        <v>20</v>
      </c>
      <c r="U9" s="141">
        <v>21</v>
      </c>
      <c r="V9" s="141">
        <v>22</v>
      </c>
      <c r="W9" s="141">
        <v>23</v>
      </c>
      <c r="X9" s="141">
        <v>24</v>
      </c>
      <c r="Y9" s="141">
        <v>25</v>
      </c>
      <c r="Z9" s="141">
        <v>26</v>
      </c>
      <c r="AA9" s="141">
        <v>27</v>
      </c>
    </row>
    <row r="10" spans="1:27" ht="63" x14ac:dyDescent="0.25">
      <c r="A10" s="142">
        <v>1</v>
      </c>
      <c r="B10" s="143" t="s">
        <v>39</v>
      </c>
      <c r="C10" s="143" t="s">
        <v>40</v>
      </c>
      <c r="D10" s="143" t="s">
        <v>560</v>
      </c>
      <c r="E10" s="143" t="s">
        <v>61</v>
      </c>
      <c r="F10" s="143" t="s">
        <v>561</v>
      </c>
      <c r="G10" s="143" t="s">
        <v>562</v>
      </c>
      <c r="H10" s="144" t="s">
        <v>559</v>
      </c>
      <c r="I10" s="107">
        <v>2.8</v>
      </c>
      <c r="J10" s="182" t="s">
        <v>584</v>
      </c>
      <c r="K10" s="106"/>
      <c r="L10" s="106"/>
      <c r="M10" s="106">
        <v>593</v>
      </c>
      <c r="N10" s="107">
        <v>0</v>
      </c>
      <c r="O10" s="107">
        <v>0</v>
      </c>
      <c r="P10" s="106">
        <v>592</v>
      </c>
      <c r="Q10" s="107">
        <v>0</v>
      </c>
      <c r="R10" s="107">
        <v>0</v>
      </c>
      <c r="S10" s="107">
        <v>0</v>
      </c>
      <c r="T10" s="106">
        <v>592</v>
      </c>
      <c r="U10" s="107">
        <v>1</v>
      </c>
      <c r="V10" s="145">
        <f>M10*5*1.73*0.4</f>
        <v>2051.7800000000002</v>
      </c>
      <c r="W10" s="107" t="s">
        <v>623</v>
      </c>
      <c r="X10" s="146"/>
      <c r="Y10" s="146"/>
      <c r="Z10" s="146"/>
      <c r="AA10" s="147" t="s">
        <v>474</v>
      </c>
    </row>
    <row r="11" spans="1:27" x14ac:dyDescent="0.25">
      <c r="A11" s="108"/>
      <c r="B11" s="148" t="s">
        <v>39</v>
      </c>
      <c r="C11" s="149" t="s">
        <v>40</v>
      </c>
      <c r="D11" s="149" t="s">
        <v>563</v>
      </c>
      <c r="E11" s="149" t="s">
        <v>61</v>
      </c>
      <c r="F11" s="149" t="s">
        <v>564</v>
      </c>
      <c r="G11" s="149" t="s">
        <v>565</v>
      </c>
      <c r="H11" s="150" t="s">
        <v>559</v>
      </c>
      <c r="I11" s="108">
        <v>0.57999999999999996</v>
      </c>
      <c r="J11" s="151" t="s">
        <v>55</v>
      </c>
      <c r="K11" s="108"/>
      <c r="L11" s="108"/>
      <c r="M11" s="108">
        <v>105</v>
      </c>
      <c r="N11" s="107">
        <v>0</v>
      </c>
      <c r="O11" s="107">
        <v>0</v>
      </c>
      <c r="P11" s="108">
        <v>105</v>
      </c>
      <c r="Q11" s="107">
        <v>0</v>
      </c>
      <c r="R11" s="107">
        <v>0</v>
      </c>
      <c r="S11" s="107">
        <v>0</v>
      </c>
      <c r="T11" s="108">
        <v>105</v>
      </c>
      <c r="U11" s="108">
        <v>0</v>
      </c>
      <c r="V11" s="145">
        <f t="shared" ref="V11:V66" si="0">M11*5*1.73*0.4</f>
        <v>363.3</v>
      </c>
      <c r="W11" s="108"/>
      <c r="X11" s="108"/>
      <c r="Y11" s="108"/>
      <c r="Z11" s="108"/>
      <c r="AA11" s="152" t="s">
        <v>474</v>
      </c>
    </row>
    <row r="12" spans="1:27" ht="48" customHeight="1" x14ac:dyDescent="0.25">
      <c r="A12" s="108"/>
      <c r="B12" s="148" t="s">
        <v>39</v>
      </c>
      <c r="C12" s="149" t="s">
        <v>55</v>
      </c>
      <c r="D12" s="149" t="s">
        <v>566</v>
      </c>
      <c r="E12" s="149" t="s">
        <v>42</v>
      </c>
      <c r="F12" s="149" t="s">
        <v>567</v>
      </c>
      <c r="G12" s="149" t="s">
        <v>568</v>
      </c>
      <c r="H12" s="150" t="s">
        <v>559</v>
      </c>
      <c r="I12" s="108">
        <v>0.97</v>
      </c>
      <c r="J12" s="108" t="s">
        <v>55</v>
      </c>
      <c r="K12" s="108"/>
      <c r="L12" s="108"/>
      <c r="M12" s="108">
        <v>47</v>
      </c>
      <c r="N12" s="107">
        <v>0</v>
      </c>
      <c r="O12" s="107">
        <v>0</v>
      </c>
      <c r="P12" s="108">
        <v>47</v>
      </c>
      <c r="Q12" s="107">
        <v>0</v>
      </c>
      <c r="R12" s="107">
        <v>0</v>
      </c>
      <c r="S12" s="107">
        <v>0</v>
      </c>
      <c r="T12" s="108">
        <v>47</v>
      </c>
      <c r="U12" s="107">
        <v>0</v>
      </c>
      <c r="V12" s="145">
        <f t="shared" si="0"/>
        <v>162.62</v>
      </c>
      <c r="W12" s="108"/>
      <c r="X12" s="108"/>
      <c r="Y12" s="108"/>
      <c r="Z12" s="108"/>
      <c r="AA12" s="152" t="s">
        <v>474</v>
      </c>
    </row>
    <row r="13" spans="1:27" ht="64.5" customHeight="1" x14ac:dyDescent="0.25">
      <c r="A13" s="108"/>
      <c r="B13" s="148" t="s">
        <v>39</v>
      </c>
      <c r="C13" s="149" t="s">
        <v>55</v>
      </c>
      <c r="D13" s="149" t="s">
        <v>569</v>
      </c>
      <c r="E13" s="149" t="s">
        <v>61</v>
      </c>
      <c r="F13" s="149" t="s">
        <v>570</v>
      </c>
      <c r="G13" s="149" t="s">
        <v>571</v>
      </c>
      <c r="H13" s="150" t="s">
        <v>559</v>
      </c>
      <c r="I13" s="108">
        <v>2.87</v>
      </c>
      <c r="J13" s="108" t="s">
        <v>654</v>
      </c>
      <c r="K13" s="108"/>
      <c r="L13" s="108"/>
      <c r="M13" s="108">
        <v>1</v>
      </c>
      <c r="N13" s="107">
        <v>0</v>
      </c>
      <c r="O13" s="107">
        <v>0</v>
      </c>
      <c r="P13" s="108">
        <v>1</v>
      </c>
      <c r="Q13" s="107">
        <v>0</v>
      </c>
      <c r="R13" s="107">
        <v>0</v>
      </c>
      <c r="S13" s="107">
        <v>0</v>
      </c>
      <c r="T13" s="108">
        <v>1</v>
      </c>
      <c r="U13" s="108">
        <v>0</v>
      </c>
      <c r="V13" s="145">
        <f t="shared" si="0"/>
        <v>3.4600000000000004</v>
      </c>
      <c r="W13" s="108"/>
      <c r="X13" s="108"/>
      <c r="Y13" s="108"/>
      <c r="Z13" s="108"/>
      <c r="AA13" s="152" t="s">
        <v>474</v>
      </c>
    </row>
    <row r="14" spans="1:27" s="180" customFormat="1" ht="31.5" x14ac:dyDescent="0.25">
      <c r="A14" s="154">
        <v>1</v>
      </c>
      <c r="B14" s="154" t="s">
        <v>664</v>
      </c>
      <c r="C14" s="108" t="s">
        <v>40</v>
      </c>
      <c r="D14" s="159" t="s">
        <v>665</v>
      </c>
      <c r="E14" s="156">
        <v>0.38</v>
      </c>
      <c r="F14" s="160" t="s">
        <v>666</v>
      </c>
      <c r="G14" s="161" t="s">
        <v>667</v>
      </c>
      <c r="H14" s="154" t="s">
        <v>559</v>
      </c>
      <c r="I14" s="154">
        <v>2.17</v>
      </c>
      <c r="J14" s="162" t="s">
        <v>40</v>
      </c>
      <c r="K14" s="154"/>
      <c r="L14" s="154"/>
      <c r="M14" s="155">
        <v>7</v>
      </c>
      <c r="N14" s="155">
        <v>0</v>
      </c>
      <c r="O14" s="155">
        <v>0</v>
      </c>
      <c r="P14" s="155">
        <v>7</v>
      </c>
      <c r="Q14" s="155">
        <v>0</v>
      </c>
      <c r="R14" s="155">
        <v>0</v>
      </c>
      <c r="S14" s="155">
        <v>0</v>
      </c>
      <c r="T14" s="155">
        <v>7</v>
      </c>
      <c r="U14" s="155">
        <v>0</v>
      </c>
      <c r="V14" s="155">
        <v>857</v>
      </c>
      <c r="W14" s="154"/>
      <c r="X14" s="155"/>
      <c r="Y14" s="163"/>
      <c r="Z14" s="161"/>
      <c r="AA14" s="154">
        <v>1</v>
      </c>
    </row>
    <row r="15" spans="1:27" s="180" customFormat="1" ht="31.5" x14ac:dyDescent="0.25">
      <c r="A15" s="154">
        <v>2</v>
      </c>
      <c r="B15" s="154" t="s">
        <v>664</v>
      </c>
      <c r="C15" s="108" t="s">
        <v>40</v>
      </c>
      <c r="D15" s="155" t="s">
        <v>668</v>
      </c>
      <c r="E15" s="165" t="s">
        <v>89</v>
      </c>
      <c r="F15" s="161" t="s">
        <v>669</v>
      </c>
      <c r="G15" s="161" t="s">
        <v>670</v>
      </c>
      <c r="H15" s="154" t="s">
        <v>559</v>
      </c>
      <c r="I15" s="154">
        <v>1.25</v>
      </c>
      <c r="J15" s="162" t="s">
        <v>40</v>
      </c>
      <c r="K15" s="154"/>
      <c r="L15" s="154"/>
      <c r="M15" s="154">
        <v>1</v>
      </c>
      <c r="N15" s="154">
        <v>0</v>
      </c>
      <c r="O15" s="154">
        <v>0</v>
      </c>
      <c r="P15" s="154">
        <v>1</v>
      </c>
      <c r="Q15" s="154">
        <v>0</v>
      </c>
      <c r="R15" s="154">
        <v>0</v>
      </c>
      <c r="S15" s="154">
        <v>1</v>
      </c>
      <c r="T15" s="154">
        <v>0</v>
      </c>
      <c r="U15" s="154">
        <v>0</v>
      </c>
      <c r="V15" s="154">
        <v>5</v>
      </c>
      <c r="W15" s="154"/>
      <c r="X15" s="155"/>
      <c r="Y15" s="163"/>
      <c r="Z15" s="161"/>
      <c r="AA15" s="154">
        <v>1</v>
      </c>
    </row>
    <row r="16" spans="1:27" ht="64.5" customHeight="1" x14ac:dyDescent="0.25">
      <c r="A16" s="108">
        <v>5</v>
      </c>
      <c r="B16" s="148" t="s">
        <v>664</v>
      </c>
      <c r="C16" s="149" t="s">
        <v>40</v>
      </c>
      <c r="D16" s="149" t="s">
        <v>671</v>
      </c>
      <c r="E16" s="149">
        <v>0.38</v>
      </c>
      <c r="F16" s="149" t="s">
        <v>672</v>
      </c>
      <c r="G16" s="149" t="s">
        <v>673</v>
      </c>
      <c r="H16" s="150" t="s">
        <v>559</v>
      </c>
      <c r="I16" s="108">
        <v>0.1</v>
      </c>
      <c r="J16" s="108" t="s">
        <v>40</v>
      </c>
      <c r="K16" s="108"/>
      <c r="L16" s="108"/>
      <c r="M16" s="108">
        <v>21</v>
      </c>
      <c r="N16" s="107">
        <v>0</v>
      </c>
      <c r="O16" s="107">
        <v>0</v>
      </c>
      <c r="P16" s="108">
        <v>21</v>
      </c>
      <c r="Q16" s="107">
        <v>0</v>
      </c>
      <c r="R16" s="107">
        <v>0</v>
      </c>
      <c r="S16" s="107">
        <v>0</v>
      </c>
      <c r="T16" s="108">
        <v>21</v>
      </c>
      <c r="U16" s="106">
        <v>0</v>
      </c>
      <c r="V16" s="145">
        <v>48</v>
      </c>
      <c r="W16" s="108"/>
      <c r="X16" s="108"/>
      <c r="Y16" s="108"/>
      <c r="Z16" s="108"/>
      <c r="AA16" s="152"/>
    </row>
    <row r="17" spans="1:27" ht="31.5" x14ac:dyDescent="0.25">
      <c r="A17" s="108"/>
      <c r="B17" s="148" t="s">
        <v>39</v>
      </c>
      <c r="C17" s="149" t="s">
        <v>55</v>
      </c>
      <c r="D17" s="149" t="s">
        <v>572</v>
      </c>
      <c r="E17" s="149" t="s">
        <v>42</v>
      </c>
      <c r="F17" s="149" t="s">
        <v>573</v>
      </c>
      <c r="G17" s="149" t="s">
        <v>574</v>
      </c>
      <c r="H17" s="150" t="s">
        <v>559</v>
      </c>
      <c r="I17" s="108">
        <v>2.42</v>
      </c>
      <c r="J17" s="155" t="s">
        <v>195</v>
      </c>
      <c r="K17" s="108"/>
      <c r="L17" s="108"/>
      <c r="M17" s="108">
        <v>113</v>
      </c>
      <c r="N17" s="107">
        <v>0</v>
      </c>
      <c r="O17" s="107">
        <v>0</v>
      </c>
      <c r="P17" s="108">
        <v>113</v>
      </c>
      <c r="Q17" s="107">
        <v>0</v>
      </c>
      <c r="R17" s="107">
        <v>0</v>
      </c>
      <c r="S17" s="107">
        <v>0</v>
      </c>
      <c r="T17" s="108">
        <v>113</v>
      </c>
      <c r="U17" s="107">
        <v>0</v>
      </c>
      <c r="V17" s="145">
        <f t="shared" si="0"/>
        <v>390.98</v>
      </c>
      <c r="W17" s="108"/>
      <c r="X17" s="108"/>
      <c r="Y17" s="108"/>
      <c r="Z17" s="108"/>
      <c r="AA17" s="152" t="s">
        <v>474</v>
      </c>
    </row>
    <row r="18" spans="1:27" x14ac:dyDescent="0.25">
      <c r="A18" s="108"/>
      <c r="B18" s="148" t="s">
        <v>39</v>
      </c>
      <c r="C18" s="149" t="s">
        <v>40</v>
      </c>
      <c r="D18" s="149" t="s">
        <v>648</v>
      </c>
      <c r="E18" s="149" t="s">
        <v>61</v>
      </c>
      <c r="F18" s="149" t="s">
        <v>649</v>
      </c>
      <c r="G18" s="149" t="s">
        <v>650</v>
      </c>
      <c r="H18" s="150" t="s">
        <v>559</v>
      </c>
      <c r="I18" s="108">
        <v>1.18</v>
      </c>
      <c r="J18" s="151" t="s">
        <v>55</v>
      </c>
      <c r="K18" s="108"/>
      <c r="L18" s="108"/>
      <c r="M18" s="108">
        <v>98</v>
      </c>
      <c r="N18" s="107">
        <v>0</v>
      </c>
      <c r="O18" s="107">
        <v>0</v>
      </c>
      <c r="P18" s="108">
        <v>98</v>
      </c>
      <c r="Q18" s="107">
        <v>0</v>
      </c>
      <c r="R18" s="107">
        <v>0</v>
      </c>
      <c r="S18" s="107">
        <v>0</v>
      </c>
      <c r="T18" s="107">
        <v>98</v>
      </c>
      <c r="U18" s="107">
        <v>0</v>
      </c>
      <c r="V18" s="145">
        <f t="shared" si="0"/>
        <v>339.08000000000004</v>
      </c>
      <c r="W18" s="108"/>
      <c r="X18" s="108"/>
      <c r="Y18" s="108"/>
      <c r="Z18" s="108"/>
      <c r="AA18" s="152" t="s">
        <v>474</v>
      </c>
    </row>
    <row r="19" spans="1:27" ht="31.5" x14ac:dyDescent="0.25">
      <c r="A19" s="108"/>
      <c r="B19" s="148" t="s">
        <v>39</v>
      </c>
      <c r="C19" s="149" t="s">
        <v>55</v>
      </c>
      <c r="D19" s="149" t="s">
        <v>575</v>
      </c>
      <c r="E19" s="149" t="s">
        <v>42</v>
      </c>
      <c r="F19" s="149" t="s">
        <v>576</v>
      </c>
      <c r="G19" s="149" t="s">
        <v>577</v>
      </c>
      <c r="H19" s="150" t="s">
        <v>559</v>
      </c>
      <c r="I19" s="108">
        <v>4.0999999999999996</v>
      </c>
      <c r="J19" s="155" t="s">
        <v>585</v>
      </c>
      <c r="K19" s="108"/>
      <c r="L19" s="108"/>
      <c r="M19" s="108">
        <v>23</v>
      </c>
      <c r="N19" s="107">
        <v>0</v>
      </c>
      <c r="O19" s="107">
        <v>0</v>
      </c>
      <c r="P19" s="108">
        <v>23</v>
      </c>
      <c r="Q19" s="107">
        <v>0</v>
      </c>
      <c r="R19" s="107">
        <v>0</v>
      </c>
      <c r="S19" s="107">
        <v>0</v>
      </c>
      <c r="T19" s="108">
        <v>23</v>
      </c>
      <c r="U19" s="107">
        <v>0</v>
      </c>
      <c r="V19" s="145">
        <f t="shared" si="0"/>
        <v>79.58</v>
      </c>
      <c r="W19" s="108"/>
      <c r="X19" s="108"/>
      <c r="Y19" s="108"/>
      <c r="Z19" s="108"/>
      <c r="AA19" s="152" t="s">
        <v>474</v>
      </c>
    </row>
    <row r="20" spans="1:27" x14ac:dyDescent="0.25">
      <c r="A20" s="108"/>
      <c r="B20" s="148" t="s">
        <v>39</v>
      </c>
      <c r="C20" s="149" t="s">
        <v>40</v>
      </c>
      <c r="D20" s="149" t="s">
        <v>645</v>
      </c>
      <c r="E20" s="149" t="s">
        <v>61</v>
      </c>
      <c r="F20" s="149" t="s">
        <v>646</v>
      </c>
      <c r="G20" s="149" t="s">
        <v>647</v>
      </c>
      <c r="H20" s="150" t="s">
        <v>559</v>
      </c>
      <c r="I20" s="108">
        <v>0.62</v>
      </c>
      <c r="J20" s="151" t="s">
        <v>55</v>
      </c>
      <c r="K20" s="108"/>
      <c r="L20" s="108"/>
      <c r="M20" s="108">
        <v>97</v>
      </c>
      <c r="N20" s="107">
        <v>0</v>
      </c>
      <c r="O20" s="107">
        <v>0</v>
      </c>
      <c r="P20" s="108">
        <v>97</v>
      </c>
      <c r="Q20" s="107">
        <v>0</v>
      </c>
      <c r="R20" s="107">
        <v>0</v>
      </c>
      <c r="S20" s="107">
        <v>0</v>
      </c>
      <c r="T20" s="108">
        <v>97</v>
      </c>
      <c r="U20" s="107">
        <v>0</v>
      </c>
      <c r="V20" s="145">
        <f t="shared" si="0"/>
        <v>335.62</v>
      </c>
      <c r="W20" s="108"/>
      <c r="X20" s="108"/>
      <c r="Y20" s="108"/>
      <c r="Z20" s="108"/>
      <c r="AA20" s="152" t="s">
        <v>474</v>
      </c>
    </row>
    <row r="21" spans="1:27" ht="31.5" x14ac:dyDescent="0.25">
      <c r="A21" s="108"/>
      <c r="B21" s="148" t="s">
        <v>39</v>
      </c>
      <c r="C21" s="149" t="s">
        <v>55</v>
      </c>
      <c r="D21" s="149" t="s">
        <v>651</v>
      </c>
      <c r="E21" s="149" t="s">
        <v>42</v>
      </c>
      <c r="F21" s="149" t="s">
        <v>652</v>
      </c>
      <c r="G21" s="149" t="s">
        <v>653</v>
      </c>
      <c r="H21" s="150" t="s">
        <v>559</v>
      </c>
      <c r="I21" s="108">
        <v>0.78</v>
      </c>
      <c r="J21" s="155" t="s">
        <v>195</v>
      </c>
      <c r="K21" s="108"/>
      <c r="L21" s="108"/>
      <c r="M21" s="108">
        <v>56</v>
      </c>
      <c r="N21" s="107">
        <v>0</v>
      </c>
      <c r="O21" s="107">
        <v>0</v>
      </c>
      <c r="P21" s="108">
        <v>56</v>
      </c>
      <c r="Q21" s="107">
        <v>0</v>
      </c>
      <c r="R21" s="107">
        <v>0</v>
      </c>
      <c r="S21" s="107">
        <v>0</v>
      </c>
      <c r="T21" s="108">
        <v>56</v>
      </c>
      <c r="U21" s="107">
        <v>0</v>
      </c>
      <c r="V21" s="145">
        <f t="shared" si="0"/>
        <v>193.76</v>
      </c>
      <c r="W21" s="108"/>
      <c r="X21" s="108"/>
      <c r="Y21" s="108"/>
      <c r="Z21" s="108"/>
      <c r="AA21" s="152" t="s">
        <v>474</v>
      </c>
    </row>
    <row r="22" spans="1:27" ht="31.5" x14ac:dyDescent="0.25">
      <c r="A22" s="108"/>
      <c r="B22" s="148" t="s">
        <v>39</v>
      </c>
      <c r="C22" s="149" t="s">
        <v>40</v>
      </c>
      <c r="D22" s="149" t="s">
        <v>643</v>
      </c>
      <c r="E22" s="149" t="s">
        <v>61</v>
      </c>
      <c r="F22" s="149" t="s">
        <v>644</v>
      </c>
      <c r="G22" s="149" t="s">
        <v>344</v>
      </c>
      <c r="H22" s="150" t="s">
        <v>559</v>
      </c>
      <c r="I22" s="108">
        <v>0.68</v>
      </c>
      <c r="J22" s="151" t="s">
        <v>55</v>
      </c>
      <c r="K22" s="108"/>
      <c r="L22" s="108"/>
      <c r="M22" s="108">
        <v>49</v>
      </c>
      <c r="N22" s="107">
        <v>0</v>
      </c>
      <c r="O22" s="107">
        <v>0</v>
      </c>
      <c r="P22" s="108">
        <v>49</v>
      </c>
      <c r="Q22" s="107">
        <v>0</v>
      </c>
      <c r="R22" s="107">
        <v>0</v>
      </c>
      <c r="S22" s="107">
        <v>0</v>
      </c>
      <c r="T22" s="108">
        <v>49</v>
      </c>
      <c r="U22" s="107">
        <v>0</v>
      </c>
      <c r="V22" s="145">
        <f t="shared" si="0"/>
        <v>169.54000000000002</v>
      </c>
      <c r="W22" s="108"/>
      <c r="X22" s="108"/>
      <c r="Y22" s="108"/>
      <c r="Z22" s="108"/>
      <c r="AA22" s="152" t="s">
        <v>474</v>
      </c>
    </row>
    <row r="23" spans="1:27" s="180" customFormat="1" ht="31.5" x14ac:dyDescent="0.25">
      <c r="A23" s="154">
        <v>6</v>
      </c>
      <c r="B23" s="154" t="s">
        <v>664</v>
      </c>
      <c r="C23" s="155" t="s">
        <v>55</v>
      </c>
      <c r="D23" s="166" t="s">
        <v>690</v>
      </c>
      <c r="E23" s="165" t="s">
        <v>89</v>
      </c>
      <c r="F23" s="161" t="s">
        <v>689</v>
      </c>
      <c r="G23" s="161" t="s">
        <v>688</v>
      </c>
      <c r="H23" s="154" t="s">
        <v>559</v>
      </c>
      <c r="I23" s="154">
        <v>0.12</v>
      </c>
      <c r="J23" s="155" t="s">
        <v>687</v>
      </c>
      <c r="K23" s="154"/>
      <c r="L23" s="154"/>
      <c r="M23" s="154">
        <v>1</v>
      </c>
      <c r="N23" s="154">
        <v>0</v>
      </c>
      <c r="O23" s="154">
        <v>0</v>
      </c>
      <c r="P23" s="154">
        <v>1</v>
      </c>
      <c r="Q23" s="154">
        <v>0</v>
      </c>
      <c r="R23" s="154">
        <v>0</v>
      </c>
      <c r="S23" s="154">
        <v>1</v>
      </c>
      <c r="T23" s="154">
        <v>0</v>
      </c>
      <c r="U23" s="154">
        <v>0</v>
      </c>
      <c r="V23" s="154">
        <v>127</v>
      </c>
      <c r="W23" s="154"/>
      <c r="X23" s="155"/>
      <c r="Y23" s="163"/>
      <c r="Z23" s="161"/>
      <c r="AA23" s="154">
        <v>1</v>
      </c>
    </row>
    <row r="24" spans="1:27" s="180" customFormat="1" ht="47.25" hidden="1" x14ac:dyDescent="0.25">
      <c r="A24" s="154">
        <v>7</v>
      </c>
      <c r="B24" s="154" t="s">
        <v>664</v>
      </c>
      <c r="C24" s="162" t="s">
        <v>370</v>
      </c>
      <c r="D24" s="167" t="s">
        <v>371</v>
      </c>
      <c r="E24" s="165" t="s">
        <v>89</v>
      </c>
      <c r="F24" s="161" t="s">
        <v>686</v>
      </c>
      <c r="G24" s="161" t="s">
        <v>685</v>
      </c>
      <c r="H24" s="154" t="s">
        <v>45</v>
      </c>
      <c r="I24" s="154">
        <v>0.6</v>
      </c>
      <c r="J24" s="155" t="s">
        <v>684</v>
      </c>
      <c r="K24" s="154"/>
      <c r="L24" s="154"/>
      <c r="M24" s="154">
        <v>6</v>
      </c>
      <c r="N24" s="154">
        <v>0</v>
      </c>
      <c r="O24" s="154">
        <v>0</v>
      </c>
      <c r="P24" s="154">
        <v>6</v>
      </c>
      <c r="Q24" s="154">
        <v>0</v>
      </c>
      <c r="R24" s="154">
        <v>0</v>
      </c>
      <c r="S24" s="154">
        <v>6</v>
      </c>
      <c r="T24" s="154">
        <v>0</v>
      </c>
      <c r="U24" s="154">
        <v>0</v>
      </c>
      <c r="V24" s="154">
        <v>2457</v>
      </c>
      <c r="W24" s="154"/>
      <c r="X24" s="155" t="s">
        <v>683</v>
      </c>
      <c r="Y24" s="163" t="s">
        <v>682</v>
      </c>
      <c r="Z24" s="161" t="s">
        <v>681</v>
      </c>
      <c r="AA24" s="154">
        <v>1</v>
      </c>
    </row>
    <row r="25" spans="1:27" s="180" customFormat="1" ht="31.5" x14ac:dyDescent="0.25">
      <c r="A25" s="154">
        <v>8</v>
      </c>
      <c r="B25" s="154" t="s">
        <v>664</v>
      </c>
      <c r="C25" s="108" t="s">
        <v>55</v>
      </c>
      <c r="D25" s="167" t="s">
        <v>680</v>
      </c>
      <c r="E25" s="165" t="s">
        <v>89</v>
      </c>
      <c r="F25" s="161" t="s">
        <v>679</v>
      </c>
      <c r="G25" s="161" t="s">
        <v>678</v>
      </c>
      <c r="H25" s="154" t="s">
        <v>559</v>
      </c>
      <c r="I25" s="154">
        <v>2.75</v>
      </c>
      <c r="J25" s="155" t="s">
        <v>677</v>
      </c>
      <c r="K25" s="154"/>
      <c r="L25" s="154"/>
      <c r="M25" s="154">
        <v>1</v>
      </c>
      <c r="N25" s="154">
        <v>0</v>
      </c>
      <c r="O25" s="154">
        <v>0</v>
      </c>
      <c r="P25" s="154">
        <v>1</v>
      </c>
      <c r="Q25" s="154">
        <v>0</v>
      </c>
      <c r="R25" s="154">
        <v>0</v>
      </c>
      <c r="S25" s="154">
        <v>0</v>
      </c>
      <c r="T25" s="154">
        <v>1</v>
      </c>
      <c r="U25" s="154">
        <v>0</v>
      </c>
      <c r="V25" s="164">
        <v>0</v>
      </c>
      <c r="W25" s="154"/>
      <c r="X25" s="155"/>
      <c r="Y25" s="163"/>
      <c r="Z25" s="161"/>
      <c r="AA25" s="154">
        <v>1</v>
      </c>
    </row>
    <row r="26" spans="1:27" s="180" customFormat="1" ht="31.5" x14ac:dyDescent="0.25">
      <c r="A26" s="154">
        <v>9</v>
      </c>
      <c r="B26" s="154" t="s">
        <v>664</v>
      </c>
      <c r="C26" s="155" t="s">
        <v>40</v>
      </c>
      <c r="D26" s="155" t="s">
        <v>676</v>
      </c>
      <c r="E26" s="156">
        <v>0.38</v>
      </c>
      <c r="F26" s="161" t="s">
        <v>675</v>
      </c>
      <c r="G26" s="161" t="s">
        <v>674</v>
      </c>
      <c r="H26" s="154" t="s">
        <v>559</v>
      </c>
      <c r="I26" s="154">
        <v>1</v>
      </c>
      <c r="J26" s="155" t="s">
        <v>40</v>
      </c>
      <c r="K26" s="154"/>
      <c r="L26" s="154"/>
      <c r="M26" s="154">
        <v>1</v>
      </c>
      <c r="N26" s="154">
        <v>0</v>
      </c>
      <c r="O26" s="154">
        <v>0</v>
      </c>
      <c r="P26" s="154">
        <v>1</v>
      </c>
      <c r="Q26" s="154">
        <v>0</v>
      </c>
      <c r="R26" s="154">
        <v>0</v>
      </c>
      <c r="S26" s="154">
        <v>1</v>
      </c>
      <c r="T26" s="154">
        <v>0</v>
      </c>
      <c r="U26" s="154">
        <v>0</v>
      </c>
      <c r="V26" s="154">
        <v>267</v>
      </c>
      <c r="W26" s="154"/>
      <c r="X26" s="155"/>
      <c r="Y26" s="163"/>
      <c r="Z26" s="161"/>
      <c r="AA26" s="154"/>
    </row>
    <row r="27" spans="1:27" x14ac:dyDescent="0.25">
      <c r="A27" s="108"/>
      <c r="B27" s="148" t="s">
        <v>39</v>
      </c>
      <c r="C27" s="149" t="s">
        <v>55</v>
      </c>
      <c r="D27" s="149" t="s">
        <v>580</v>
      </c>
      <c r="E27" s="149" t="s">
        <v>42</v>
      </c>
      <c r="F27" s="149" t="s">
        <v>578</v>
      </c>
      <c r="G27" s="149" t="s">
        <v>579</v>
      </c>
      <c r="H27" s="150" t="s">
        <v>559</v>
      </c>
      <c r="I27" s="108">
        <v>0.3</v>
      </c>
      <c r="J27" s="155" t="s">
        <v>585</v>
      </c>
      <c r="K27" s="108"/>
      <c r="L27" s="108"/>
      <c r="M27" s="108">
        <v>41</v>
      </c>
      <c r="N27" s="107">
        <v>0</v>
      </c>
      <c r="O27" s="107">
        <v>0</v>
      </c>
      <c r="P27" s="108">
        <v>41</v>
      </c>
      <c r="Q27" s="107">
        <v>0</v>
      </c>
      <c r="R27" s="107">
        <v>0</v>
      </c>
      <c r="S27" s="107">
        <v>0</v>
      </c>
      <c r="T27" s="108">
        <v>41</v>
      </c>
      <c r="U27" s="107">
        <v>0</v>
      </c>
      <c r="V27" s="145">
        <f t="shared" si="0"/>
        <v>141.85999999999999</v>
      </c>
      <c r="W27" s="108"/>
      <c r="X27" s="108"/>
      <c r="Y27" s="108"/>
      <c r="Z27" s="108"/>
      <c r="AA27" s="152" t="s">
        <v>474</v>
      </c>
    </row>
    <row r="28" spans="1:27" x14ac:dyDescent="0.25">
      <c r="A28" s="108"/>
      <c r="B28" s="148" t="s">
        <v>39</v>
      </c>
      <c r="C28" s="149" t="s">
        <v>55</v>
      </c>
      <c r="D28" s="149" t="s">
        <v>581</v>
      </c>
      <c r="E28" s="149" t="s">
        <v>42</v>
      </c>
      <c r="F28" s="149" t="s">
        <v>582</v>
      </c>
      <c r="G28" s="149" t="s">
        <v>583</v>
      </c>
      <c r="H28" s="150" t="s">
        <v>559</v>
      </c>
      <c r="I28" s="108">
        <v>0.32</v>
      </c>
      <c r="J28" s="155" t="s">
        <v>195</v>
      </c>
      <c r="K28" s="108"/>
      <c r="L28" s="108"/>
      <c r="M28" s="108">
        <v>0</v>
      </c>
      <c r="N28" s="107">
        <v>0</v>
      </c>
      <c r="O28" s="107">
        <v>0</v>
      </c>
      <c r="P28" s="108">
        <v>0</v>
      </c>
      <c r="Q28" s="107">
        <v>0</v>
      </c>
      <c r="R28" s="107">
        <v>0</v>
      </c>
      <c r="S28" s="107">
        <v>0</v>
      </c>
      <c r="T28" s="108">
        <v>0</v>
      </c>
      <c r="U28" s="107">
        <v>0</v>
      </c>
      <c r="V28" s="145">
        <f t="shared" si="0"/>
        <v>0</v>
      </c>
      <c r="W28" s="108"/>
      <c r="X28" s="108"/>
      <c r="Y28" s="108"/>
      <c r="Z28" s="108"/>
      <c r="AA28" s="152" t="s">
        <v>474</v>
      </c>
    </row>
    <row r="29" spans="1:27" s="180" customFormat="1" ht="31.5" x14ac:dyDescent="0.25">
      <c r="A29" s="154">
        <v>10</v>
      </c>
      <c r="B29" s="154" t="s">
        <v>664</v>
      </c>
      <c r="C29" s="108" t="s">
        <v>40</v>
      </c>
      <c r="D29" s="159" t="s">
        <v>706</v>
      </c>
      <c r="E29" s="156">
        <v>0.38</v>
      </c>
      <c r="F29" s="161" t="s">
        <v>705</v>
      </c>
      <c r="G29" s="161" t="s">
        <v>704</v>
      </c>
      <c r="H29" s="154" t="s">
        <v>559</v>
      </c>
      <c r="I29" s="154">
        <v>0.92</v>
      </c>
      <c r="J29" s="155" t="s">
        <v>40</v>
      </c>
      <c r="K29" s="154"/>
      <c r="L29" s="154"/>
      <c r="M29" s="154">
        <v>22</v>
      </c>
      <c r="N29" s="154">
        <v>0</v>
      </c>
      <c r="O29" s="154">
        <v>0</v>
      </c>
      <c r="P29" s="154">
        <v>22</v>
      </c>
      <c r="Q29" s="154">
        <v>0</v>
      </c>
      <c r="R29" s="154">
        <v>0</v>
      </c>
      <c r="S29" s="154">
        <v>0</v>
      </c>
      <c r="T29" s="154">
        <v>22</v>
      </c>
      <c r="U29" s="154">
        <v>0</v>
      </c>
      <c r="V29" s="154">
        <v>390</v>
      </c>
      <c r="W29" s="154"/>
      <c r="X29" s="155"/>
      <c r="Y29" s="163"/>
      <c r="Z29" s="161"/>
      <c r="AA29" s="154"/>
    </row>
    <row r="30" spans="1:27" s="180" customFormat="1" ht="31.5" x14ac:dyDescent="0.25">
      <c r="A30" s="154">
        <v>11</v>
      </c>
      <c r="B30" s="154" t="s">
        <v>664</v>
      </c>
      <c r="C30" s="108" t="s">
        <v>40</v>
      </c>
      <c r="D30" s="159" t="s">
        <v>703</v>
      </c>
      <c r="E30" s="156">
        <v>0.38</v>
      </c>
      <c r="F30" s="161" t="s">
        <v>702</v>
      </c>
      <c r="G30" s="161" t="s">
        <v>701</v>
      </c>
      <c r="H30" s="154" t="s">
        <v>559</v>
      </c>
      <c r="I30" s="168">
        <v>0.92</v>
      </c>
      <c r="J30" s="156" t="s">
        <v>40</v>
      </c>
      <c r="K30" s="154"/>
      <c r="L30" s="154"/>
      <c r="M30" s="155">
        <v>53</v>
      </c>
      <c r="N30" s="155">
        <v>0</v>
      </c>
      <c r="O30" s="155">
        <v>0</v>
      </c>
      <c r="P30" s="155">
        <v>53</v>
      </c>
      <c r="Q30" s="155">
        <v>0</v>
      </c>
      <c r="R30" s="155">
        <v>0</v>
      </c>
      <c r="S30" s="155">
        <v>0</v>
      </c>
      <c r="T30" s="155">
        <v>53</v>
      </c>
      <c r="U30" s="154">
        <v>0</v>
      </c>
      <c r="V30" s="155">
        <v>112</v>
      </c>
      <c r="W30" s="155"/>
      <c r="X30" s="155"/>
      <c r="Y30" s="163"/>
      <c r="Z30" s="161"/>
      <c r="AA30" s="154">
        <v>1</v>
      </c>
    </row>
    <row r="31" spans="1:27" s="180" customFormat="1" ht="47.25" x14ac:dyDescent="0.25">
      <c r="A31" s="154">
        <v>12</v>
      </c>
      <c r="B31" s="154" t="s">
        <v>664</v>
      </c>
      <c r="C31" s="108" t="s">
        <v>370</v>
      </c>
      <c r="D31" s="155" t="s">
        <v>700</v>
      </c>
      <c r="E31" s="156">
        <v>0.38</v>
      </c>
      <c r="F31" s="161" t="s">
        <v>699</v>
      </c>
      <c r="G31" s="161" t="s">
        <v>698</v>
      </c>
      <c r="H31" s="154" t="s">
        <v>559</v>
      </c>
      <c r="I31" s="154">
        <v>0.2</v>
      </c>
      <c r="J31" s="162" t="s">
        <v>370</v>
      </c>
      <c r="K31" s="154"/>
      <c r="L31" s="154"/>
      <c r="M31" s="154">
        <v>187</v>
      </c>
      <c r="N31" s="154">
        <v>0</v>
      </c>
      <c r="O31" s="154">
        <v>0</v>
      </c>
      <c r="P31" s="154">
        <v>187</v>
      </c>
      <c r="Q31" s="154">
        <v>0</v>
      </c>
      <c r="R31" s="154">
        <v>0</v>
      </c>
      <c r="S31" s="154">
        <v>0</v>
      </c>
      <c r="T31" s="154">
        <v>187</v>
      </c>
      <c r="U31" s="154">
        <v>0</v>
      </c>
      <c r="V31" s="154">
        <v>561</v>
      </c>
      <c r="W31" s="154"/>
      <c r="X31" s="155"/>
      <c r="Y31" s="163"/>
      <c r="Z31" s="161"/>
      <c r="AA31" s="154">
        <v>1</v>
      </c>
    </row>
    <row r="32" spans="1:27" s="180" customFormat="1" ht="31.5" x14ac:dyDescent="0.25">
      <c r="A32" s="154">
        <v>13</v>
      </c>
      <c r="B32" s="154" t="s">
        <v>664</v>
      </c>
      <c r="C32" s="108" t="s">
        <v>695</v>
      </c>
      <c r="D32" s="156" t="s">
        <v>694</v>
      </c>
      <c r="E32" s="165" t="s">
        <v>89</v>
      </c>
      <c r="F32" s="163" t="s">
        <v>697</v>
      </c>
      <c r="G32" s="163" t="s">
        <v>696</v>
      </c>
      <c r="H32" s="154" t="s">
        <v>559</v>
      </c>
      <c r="I32" s="154">
        <v>1.33</v>
      </c>
      <c r="J32" s="156" t="s">
        <v>691</v>
      </c>
      <c r="K32" s="154"/>
      <c r="L32" s="154"/>
      <c r="M32" s="154">
        <v>1</v>
      </c>
      <c r="N32" s="154">
        <v>0</v>
      </c>
      <c r="O32" s="154">
        <v>0</v>
      </c>
      <c r="P32" s="154">
        <v>1</v>
      </c>
      <c r="Q32" s="154">
        <v>0</v>
      </c>
      <c r="R32" s="154">
        <v>0</v>
      </c>
      <c r="S32" s="154">
        <v>1</v>
      </c>
      <c r="T32" s="154">
        <v>0</v>
      </c>
      <c r="U32" s="154">
        <v>0</v>
      </c>
      <c r="V32" s="154">
        <v>77</v>
      </c>
      <c r="W32" s="154"/>
      <c r="X32" s="155"/>
      <c r="Y32" s="163"/>
      <c r="Z32" s="161"/>
      <c r="AA32" s="154"/>
    </row>
    <row r="33" spans="1:27" s="180" customFormat="1" ht="31.5" x14ac:dyDescent="0.25">
      <c r="A33" s="154">
        <v>14</v>
      </c>
      <c r="B33" s="154" t="s">
        <v>664</v>
      </c>
      <c r="C33" s="108" t="s">
        <v>695</v>
      </c>
      <c r="D33" s="156" t="s">
        <v>694</v>
      </c>
      <c r="E33" s="165" t="s">
        <v>89</v>
      </c>
      <c r="F33" s="163" t="s">
        <v>693</v>
      </c>
      <c r="G33" s="163" t="s">
        <v>692</v>
      </c>
      <c r="H33" s="154" t="s">
        <v>559</v>
      </c>
      <c r="I33" s="154">
        <v>2.27</v>
      </c>
      <c r="J33" s="156" t="s">
        <v>691</v>
      </c>
      <c r="K33" s="154"/>
      <c r="L33" s="154"/>
      <c r="M33" s="154">
        <v>1</v>
      </c>
      <c r="N33" s="154">
        <v>0</v>
      </c>
      <c r="O33" s="154">
        <v>0</v>
      </c>
      <c r="P33" s="154">
        <v>1</v>
      </c>
      <c r="Q33" s="154">
        <v>0</v>
      </c>
      <c r="R33" s="154">
        <v>0</v>
      </c>
      <c r="S33" s="154">
        <v>1</v>
      </c>
      <c r="T33" s="154">
        <v>0</v>
      </c>
      <c r="U33" s="154">
        <v>0</v>
      </c>
      <c r="V33" s="154">
        <v>77</v>
      </c>
      <c r="W33" s="154"/>
      <c r="X33" s="155"/>
      <c r="Y33" s="163"/>
      <c r="Z33" s="161"/>
      <c r="AA33" s="154">
        <v>1</v>
      </c>
    </row>
    <row r="34" spans="1:27" ht="31.5" x14ac:dyDescent="0.25">
      <c r="A34" s="108"/>
      <c r="B34" s="148" t="s">
        <v>39</v>
      </c>
      <c r="C34" s="149" t="s">
        <v>40</v>
      </c>
      <c r="D34" s="149" t="s">
        <v>589</v>
      </c>
      <c r="E34" s="149" t="s">
        <v>61</v>
      </c>
      <c r="F34" s="149" t="s">
        <v>590</v>
      </c>
      <c r="G34" s="149" t="s">
        <v>591</v>
      </c>
      <c r="H34" s="150" t="s">
        <v>559</v>
      </c>
      <c r="I34" s="108">
        <v>0.15</v>
      </c>
      <c r="J34" s="151" t="s">
        <v>55</v>
      </c>
      <c r="K34" s="108"/>
      <c r="L34" s="108"/>
      <c r="M34" s="108">
        <v>138</v>
      </c>
      <c r="N34" s="107">
        <v>0</v>
      </c>
      <c r="O34" s="107">
        <v>0</v>
      </c>
      <c r="P34" s="108">
        <v>138</v>
      </c>
      <c r="Q34" s="107">
        <v>0</v>
      </c>
      <c r="R34" s="107">
        <v>0</v>
      </c>
      <c r="S34" s="107">
        <v>0</v>
      </c>
      <c r="T34" s="108">
        <v>138</v>
      </c>
      <c r="U34" s="107">
        <v>0</v>
      </c>
      <c r="V34" s="145">
        <f t="shared" si="0"/>
        <v>477.48</v>
      </c>
      <c r="W34" s="108"/>
      <c r="X34" s="108"/>
      <c r="Y34" s="108"/>
      <c r="Z34" s="108"/>
      <c r="AA34" s="152" t="s">
        <v>474</v>
      </c>
    </row>
    <row r="35" spans="1:27" ht="31.5" x14ac:dyDescent="0.25">
      <c r="A35" s="108"/>
      <c r="B35" s="148" t="s">
        <v>39</v>
      </c>
      <c r="C35" s="149" t="s">
        <v>40</v>
      </c>
      <c r="D35" s="149" t="s">
        <v>586</v>
      </c>
      <c r="E35" s="149" t="s">
        <v>61</v>
      </c>
      <c r="F35" s="149" t="s">
        <v>587</v>
      </c>
      <c r="G35" s="149" t="s">
        <v>588</v>
      </c>
      <c r="H35" s="150" t="s">
        <v>559</v>
      </c>
      <c r="I35" s="108">
        <v>0.22</v>
      </c>
      <c r="J35" s="151" t="s">
        <v>55</v>
      </c>
      <c r="K35" s="108"/>
      <c r="L35" s="108"/>
      <c r="M35" s="108">
        <v>287</v>
      </c>
      <c r="N35" s="107">
        <v>0</v>
      </c>
      <c r="O35" s="107">
        <v>0</v>
      </c>
      <c r="P35" s="108">
        <v>287</v>
      </c>
      <c r="Q35" s="107">
        <v>0</v>
      </c>
      <c r="R35" s="107">
        <v>0</v>
      </c>
      <c r="S35" s="107">
        <v>0</v>
      </c>
      <c r="T35" s="108">
        <v>287</v>
      </c>
      <c r="U35" s="107">
        <v>0</v>
      </c>
      <c r="V35" s="145">
        <f t="shared" si="0"/>
        <v>993.0200000000001</v>
      </c>
      <c r="W35" s="108"/>
      <c r="X35" s="108"/>
      <c r="Y35" s="108"/>
      <c r="Z35" s="108"/>
      <c r="AA35" s="152" t="s">
        <v>474</v>
      </c>
    </row>
    <row r="36" spans="1:27" x14ac:dyDescent="0.25">
      <c r="A36" s="108"/>
      <c r="B36" s="148" t="s">
        <v>39</v>
      </c>
      <c r="C36" s="149" t="s">
        <v>40</v>
      </c>
      <c r="D36" s="149" t="s">
        <v>592</v>
      </c>
      <c r="E36" s="149" t="s">
        <v>61</v>
      </c>
      <c r="F36" s="149" t="s">
        <v>52</v>
      </c>
      <c r="G36" s="149" t="s">
        <v>53</v>
      </c>
      <c r="H36" s="150" t="s">
        <v>559</v>
      </c>
      <c r="I36" s="108">
        <v>0.88</v>
      </c>
      <c r="J36" s="151" t="s">
        <v>55</v>
      </c>
      <c r="K36" s="108"/>
      <c r="L36" s="108"/>
      <c r="M36" s="108">
        <v>188</v>
      </c>
      <c r="N36" s="107">
        <v>0</v>
      </c>
      <c r="O36" s="107">
        <v>0</v>
      </c>
      <c r="P36" s="108">
        <v>188</v>
      </c>
      <c r="Q36" s="107">
        <v>0</v>
      </c>
      <c r="R36" s="107">
        <v>0</v>
      </c>
      <c r="S36" s="107">
        <v>0</v>
      </c>
      <c r="T36" s="108">
        <v>188</v>
      </c>
      <c r="U36" s="107">
        <v>0</v>
      </c>
      <c r="V36" s="145">
        <f t="shared" si="0"/>
        <v>650.48</v>
      </c>
      <c r="W36" s="108"/>
      <c r="X36" s="108"/>
      <c r="Y36" s="108"/>
      <c r="Z36" s="108"/>
      <c r="AA36" s="152" t="s">
        <v>474</v>
      </c>
    </row>
    <row r="37" spans="1:27" s="180" customFormat="1" ht="31.5" x14ac:dyDescent="0.25">
      <c r="A37" s="154">
        <v>16</v>
      </c>
      <c r="B37" s="154" t="s">
        <v>664</v>
      </c>
      <c r="C37" s="108" t="s">
        <v>55</v>
      </c>
      <c r="D37" s="156" t="s">
        <v>710</v>
      </c>
      <c r="E37" s="165" t="s">
        <v>89</v>
      </c>
      <c r="F37" s="161" t="s">
        <v>709</v>
      </c>
      <c r="G37" s="161" t="s">
        <v>708</v>
      </c>
      <c r="H37" s="154" t="s">
        <v>559</v>
      </c>
      <c r="I37" s="154">
        <v>0.08</v>
      </c>
      <c r="J37" s="169" t="s">
        <v>707</v>
      </c>
      <c r="K37" s="154"/>
      <c r="L37" s="154"/>
      <c r="M37" s="154">
        <v>1</v>
      </c>
      <c r="N37" s="154">
        <v>0</v>
      </c>
      <c r="O37" s="154">
        <v>0</v>
      </c>
      <c r="P37" s="154">
        <v>1</v>
      </c>
      <c r="Q37" s="154">
        <v>0</v>
      </c>
      <c r="R37" s="154">
        <v>0</v>
      </c>
      <c r="S37" s="154">
        <v>1</v>
      </c>
      <c r="T37" s="154">
        <v>0</v>
      </c>
      <c r="U37" s="154">
        <v>0</v>
      </c>
      <c r="V37" s="154">
        <v>117</v>
      </c>
      <c r="W37" s="154"/>
      <c r="X37" s="155"/>
      <c r="Y37" s="163"/>
      <c r="Z37" s="161"/>
      <c r="AA37" s="154">
        <v>1</v>
      </c>
    </row>
    <row r="38" spans="1:27" ht="78.75" x14ac:dyDescent="0.25">
      <c r="A38" s="108"/>
      <c r="B38" s="148" t="s">
        <v>39</v>
      </c>
      <c r="C38" s="149" t="s">
        <v>55</v>
      </c>
      <c r="D38" s="149" t="s">
        <v>599</v>
      </c>
      <c r="E38" s="149" t="s">
        <v>61</v>
      </c>
      <c r="F38" s="149" t="s">
        <v>641</v>
      </c>
      <c r="G38" s="149" t="s">
        <v>642</v>
      </c>
      <c r="H38" s="150" t="s">
        <v>559</v>
      </c>
      <c r="I38" s="108">
        <v>1.75</v>
      </c>
      <c r="J38" s="156" t="s">
        <v>655</v>
      </c>
      <c r="K38" s="156"/>
      <c r="L38" s="156"/>
      <c r="M38" s="156">
        <v>822</v>
      </c>
      <c r="N38" s="156">
        <v>0</v>
      </c>
      <c r="O38" s="156">
        <v>0</v>
      </c>
      <c r="P38" s="156">
        <v>820</v>
      </c>
      <c r="Q38" s="156">
        <v>0</v>
      </c>
      <c r="R38" s="156">
        <v>0</v>
      </c>
      <c r="S38" s="156">
        <v>7</v>
      </c>
      <c r="T38" s="156">
        <v>813</v>
      </c>
      <c r="U38" s="156">
        <v>2</v>
      </c>
      <c r="V38" s="145">
        <f t="shared" si="0"/>
        <v>2844.1200000000003</v>
      </c>
      <c r="W38" s="156" t="s">
        <v>656</v>
      </c>
      <c r="X38" s="108"/>
      <c r="Y38" s="108"/>
      <c r="Z38" s="108"/>
      <c r="AA38" s="152" t="s">
        <v>474</v>
      </c>
    </row>
    <row r="39" spans="1:27" ht="110.25" x14ac:dyDescent="0.25">
      <c r="A39" s="108"/>
      <c r="B39" s="148" t="s">
        <v>39</v>
      </c>
      <c r="C39" s="149" t="s">
        <v>40</v>
      </c>
      <c r="D39" s="149" t="s">
        <v>593</v>
      </c>
      <c r="E39" s="149" t="s">
        <v>61</v>
      </c>
      <c r="F39" s="149" t="s">
        <v>594</v>
      </c>
      <c r="G39" s="149" t="s">
        <v>595</v>
      </c>
      <c r="H39" s="150" t="s">
        <v>559</v>
      </c>
      <c r="I39" s="108"/>
      <c r="J39" s="156" t="s">
        <v>657</v>
      </c>
      <c r="K39" s="156"/>
      <c r="L39" s="156"/>
      <c r="M39" s="156">
        <v>1616</v>
      </c>
      <c r="N39" s="156">
        <v>0</v>
      </c>
      <c r="O39" s="156">
        <v>0</v>
      </c>
      <c r="P39" s="156">
        <v>1614</v>
      </c>
      <c r="Q39" s="156">
        <v>0</v>
      </c>
      <c r="R39" s="156">
        <v>0</v>
      </c>
      <c r="S39" s="156">
        <v>1</v>
      </c>
      <c r="T39" s="156">
        <v>1613</v>
      </c>
      <c r="U39" s="156">
        <v>2</v>
      </c>
      <c r="V39" s="145">
        <f t="shared" si="0"/>
        <v>5591.3600000000006</v>
      </c>
      <c r="W39" s="156" t="s">
        <v>656</v>
      </c>
      <c r="X39" s="108"/>
      <c r="Y39" s="108"/>
      <c r="Z39" s="108"/>
      <c r="AA39" s="152" t="s">
        <v>474</v>
      </c>
    </row>
    <row r="40" spans="1:27" ht="31.5" x14ac:dyDescent="0.25">
      <c r="A40" s="108"/>
      <c r="B40" s="148" t="s">
        <v>39</v>
      </c>
      <c r="C40" s="149" t="s">
        <v>55</v>
      </c>
      <c r="D40" s="149" t="s">
        <v>596</v>
      </c>
      <c r="E40" s="149" t="s">
        <v>42</v>
      </c>
      <c r="F40" s="149" t="s">
        <v>597</v>
      </c>
      <c r="G40" s="149" t="s">
        <v>598</v>
      </c>
      <c r="H40" s="150" t="s">
        <v>559</v>
      </c>
      <c r="I40" s="108"/>
      <c r="J40" s="151" t="s">
        <v>55</v>
      </c>
      <c r="K40" s="108"/>
      <c r="L40" s="108"/>
      <c r="M40" s="108">
        <v>19</v>
      </c>
      <c r="N40" s="156">
        <v>0</v>
      </c>
      <c r="O40" s="156">
        <v>0</v>
      </c>
      <c r="P40" s="108">
        <v>19</v>
      </c>
      <c r="Q40" s="156">
        <v>0</v>
      </c>
      <c r="R40" s="156">
        <v>0</v>
      </c>
      <c r="S40" s="156">
        <v>0</v>
      </c>
      <c r="T40" s="108">
        <v>19</v>
      </c>
      <c r="U40" s="108">
        <v>0</v>
      </c>
      <c r="V40" s="145">
        <f t="shared" si="0"/>
        <v>65.739999999999995</v>
      </c>
      <c r="W40" s="108"/>
      <c r="X40" s="108"/>
      <c r="Y40" s="108"/>
      <c r="Z40" s="108"/>
      <c r="AA40" s="152" t="s">
        <v>474</v>
      </c>
    </row>
    <row r="41" spans="1:27" ht="78.75" x14ac:dyDescent="0.25">
      <c r="A41" s="108"/>
      <c r="B41" s="148" t="s">
        <v>39</v>
      </c>
      <c r="C41" s="149" t="s">
        <v>55</v>
      </c>
      <c r="D41" s="149" t="s">
        <v>599</v>
      </c>
      <c r="E41" s="149" t="s">
        <v>61</v>
      </c>
      <c r="F41" s="149" t="s">
        <v>600</v>
      </c>
      <c r="G41" s="149" t="s">
        <v>601</v>
      </c>
      <c r="H41" s="150" t="s">
        <v>559</v>
      </c>
      <c r="I41" s="108">
        <v>2.23</v>
      </c>
      <c r="J41" s="156" t="s">
        <v>655</v>
      </c>
      <c r="K41" s="156"/>
      <c r="L41" s="156"/>
      <c r="M41" s="156">
        <v>822</v>
      </c>
      <c r="N41" s="156">
        <v>0</v>
      </c>
      <c r="O41" s="156">
        <v>0</v>
      </c>
      <c r="P41" s="156">
        <v>820</v>
      </c>
      <c r="Q41" s="156">
        <v>0</v>
      </c>
      <c r="R41" s="156">
        <v>0</v>
      </c>
      <c r="S41" s="156">
        <v>7</v>
      </c>
      <c r="T41" s="156">
        <v>813</v>
      </c>
      <c r="U41" s="156">
        <v>2</v>
      </c>
      <c r="V41" s="145">
        <f t="shared" si="0"/>
        <v>2844.1200000000003</v>
      </c>
      <c r="W41" s="156" t="s">
        <v>656</v>
      </c>
      <c r="X41" s="108"/>
      <c r="Y41" s="108"/>
      <c r="Z41" s="108"/>
      <c r="AA41" s="152" t="s">
        <v>474</v>
      </c>
    </row>
    <row r="42" spans="1:27" ht="31.5" x14ac:dyDescent="0.25">
      <c r="A42" s="108"/>
      <c r="B42" s="148" t="s">
        <v>39</v>
      </c>
      <c r="C42" s="149" t="s">
        <v>370</v>
      </c>
      <c r="D42" s="149" t="s">
        <v>602</v>
      </c>
      <c r="E42" s="149" t="s">
        <v>61</v>
      </c>
      <c r="F42" s="149" t="s">
        <v>603</v>
      </c>
      <c r="G42" s="149" t="s">
        <v>604</v>
      </c>
      <c r="H42" s="150" t="s">
        <v>559</v>
      </c>
      <c r="I42" s="155">
        <v>1.52</v>
      </c>
      <c r="J42" s="155" t="s">
        <v>605</v>
      </c>
      <c r="K42" s="181"/>
      <c r="L42" s="181"/>
      <c r="M42" s="181">
        <v>35</v>
      </c>
      <c r="N42" s="156">
        <v>0</v>
      </c>
      <c r="O42" s="156">
        <v>0</v>
      </c>
      <c r="P42" s="181">
        <v>35</v>
      </c>
      <c r="Q42" s="156">
        <v>0</v>
      </c>
      <c r="R42" s="156">
        <v>0</v>
      </c>
      <c r="S42" s="156">
        <v>0</v>
      </c>
      <c r="T42" s="181">
        <v>35</v>
      </c>
      <c r="U42" s="156">
        <v>0</v>
      </c>
      <c r="V42" s="145">
        <f t="shared" si="0"/>
        <v>121.10000000000001</v>
      </c>
      <c r="W42" s="108"/>
      <c r="X42" s="108"/>
      <c r="Y42" s="108"/>
      <c r="Z42" s="108"/>
      <c r="AA42" s="152" t="s">
        <v>474</v>
      </c>
    </row>
    <row r="43" spans="1:27" ht="31.5" x14ac:dyDescent="0.25">
      <c r="A43" s="108"/>
      <c r="B43" s="148" t="s">
        <v>39</v>
      </c>
      <c r="C43" s="149" t="s">
        <v>370</v>
      </c>
      <c r="D43" s="149" t="s">
        <v>602</v>
      </c>
      <c r="E43" s="149" t="s">
        <v>61</v>
      </c>
      <c r="F43" s="149" t="s">
        <v>606</v>
      </c>
      <c r="G43" s="149" t="s">
        <v>607</v>
      </c>
      <c r="H43" s="150" t="s">
        <v>559</v>
      </c>
      <c r="I43" s="155">
        <v>4.1500000000000004</v>
      </c>
      <c r="J43" s="155" t="s">
        <v>605</v>
      </c>
      <c r="K43" s="181"/>
      <c r="L43" s="181"/>
      <c r="M43" s="181">
        <v>35</v>
      </c>
      <c r="N43" s="156">
        <v>0</v>
      </c>
      <c r="O43" s="156">
        <v>0</v>
      </c>
      <c r="P43" s="181">
        <v>35</v>
      </c>
      <c r="Q43" s="156">
        <v>0</v>
      </c>
      <c r="R43" s="156">
        <v>0</v>
      </c>
      <c r="S43" s="156">
        <v>0</v>
      </c>
      <c r="T43" s="181">
        <v>35</v>
      </c>
      <c r="U43" s="156">
        <v>0</v>
      </c>
      <c r="V43" s="145">
        <f t="shared" si="0"/>
        <v>121.10000000000001</v>
      </c>
      <c r="W43" s="108"/>
      <c r="X43" s="108"/>
      <c r="Y43" s="108"/>
      <c r="Z43" s="108"/>
      <c r="AA43" s="152" t="s">
        <v>474</v>
      </c>
    </row>
    <row r="44" spans="1:27" ht="31.5" x14ac:dyDescent="0.25">
      <c r="A44" s="108"/>
      <c r="B44" s="148" t="s">
        <v>39</v>
      </c>
      <c r="C44" s="149" t="s">
        <v>40</v>
      </c>
      <c r="D44" s="149" t="s">
        <v>625</v>
      </c>
      <c r="E44" s="149" t="s">
        <v>61</v>
      </c>
      <c r="F44" s="149" t="s">
        <v>639</v>
      </c>
      <c r="G44" s="149" t="s">
        <v>640</v>
      </c>
      <c r="H44" s="150" t="s">
        <v>559</v>
      </c>
      <c r="I44" s="155">
        <v>3.28</v>
      </c>
      <c r="J44" s="157" t="s">
        <v>55</v>
      </c>
      <c r="K44" s="181"/>
      <c r="L44" s="181"/>
      <c r="M44" s="181">
        <v>91</v>
      </c>
      <c r="N44" s="156">
        <v>0</v>
      </c>
      <c r="O44" s="156">
        <v>0</v>
      </c>
      <c r="P44" s="181">
        <v>91</v>
      </c>
      <c r="Q44" s="156">
        <v>0</v>
      </c>
      <c r="R44" s="156">
        <v>0</v>
      </c>
      <c r="S44" s="156">
        <v>0</v>
      </c>
      <c r="T44" s="181">
        <v>91</v>
      </c>
      <c r="U44" s="156">
        <v>0</v>
      </c>
      <c r="V44" s="145">
        <f t="shared" si="0"/>
        <v>314.86</v>
      </c>
      <c r="W44" s="155"/>
      <c r="X44" s="108"/>
      <c r="Y44" s="108"/>
      <c r="Z44" s="108"/>
      <c r="AA44" s="152" t="s">
        <v>474</v>
      </c>
    </row>
    <row r="45" spans="1:27" ht="31.5" x14ac:dyDescent="0.25">
      <c r="A45" s="108"/>
      <c r="B45" s="148" t="s">
        <v>39</v>
      </c>
      <c r="C45" s="149" t="s">
        <v>55</v>
      </c>
      <c r="D45" s="149" t="s">
        <v>611</v>
      </c>
      <c r="E45" s="149" t="s">
        <v>61</v>
      </c>
      <c r="F45" s="149" t="s">
        <v>608</v>
      </c>
      <c r="G45" s="149" t="s">
        <v>609</v>
      </c>
      <c r="H45" s="150" t="s">
        <v>559</v>
      </c>
      <c r="I45" s="155">
        <v>3.82</v>
      </c>
      <c r="J45" s="155" t="s">
        <v>610</v>
      </c>
      <c r="K45" s="181"/>
      <c r="L45" s="181"/>
      <c r="M45" s="181">
        <v>121</v>
      </c>
      <c r="N45" s="156">
        <v>0</v>
      </c>
      <c r="O45" s="156">
        <v>0</v>
      </c>
      <c r="P45" s="181">
        <v>121</v>
      </c>
      <c r="Q45" s="156">
        <v>0</v>
      </c>
      <c r="R45" s="156">
        <v>0</v>
      </c>
      <c r="S45" s="156">
        <v>0</v>
      </c>
      <c r="T45" s="181">
        <v>121</v>
      </c>
      <c r="U45" s="156">
        <v>0</v>
      </c>
      <c r="V45" s="145">
        <f t="shared" si="0"/>
        <v>418.66000000000008</v>
      </c>
      <c r="W45" s="108"/>
      <c r="X45" s="108"/>
      <c r="Y45" s="108"/>
      <c r="Z45" s="108"/>
      <c r="AA45" s="152" t="s">
        <v>474</v>
      </c>
    </row>
    <row r="46" spans="1:27" x14ac:dyDescent="0.25">
      <c r="A46" s="108"/>
      <c r="B46" s="148" t="s">
        <v>39</v>
      </c>
      <c r="C46" s="149" t="s">
        <v>55</v>
      </c>
      <c r="D46" s="149" t="s">
        <v>612</v>
      </c>
      <c r="E46" s="149" t="s">
        <v>61</v>
      </c>
      <c r="F46" s="149" t="s">
        <v>613</v>
      </c>
      <c r="G46" s="149" t="s">
        <v>614</v>
      </c>
      <c r="H46" s="150" t="s">
        <v>559</v>
      </c>
      <c r="I46" s="155">
        <v>0.7</v>
      </c>
      <c r="J46" s="157" t="s">
        <v>55</v>
      </c>
      <c r="K46" s="181"/>
      <c r="L46" s="181"/>
      <c r="M46" s="181">
        <v>54</v>
      </c>
      <c r="N46" s="156">
        <v>0</v>
      </c>
      <c r="O46" s="156">
        <v>0</v>
      </c>
      <c r="P46" s="181">
        <v>54</v>
      </c>
      <c r="Q46" s="156">
        <v>0</v>
      </c>
      <c r="R46" s="156">
        <v>0</v>
      </c>
      <c r="S46" s="156">
        <v>0</v>
      </c>
      <c r="T46" s="181">
        <v>54</v>
      </c>
      <c r="U46" s="156">
        <v>0</v>
      </c>
      <c r="V46" s="145">
        <f t="shared" si="0"/>
        <v>186.84000000000003</v>
      </c>
      <c r="W46" s="108"/>
      <c r="X46" s="108"/>
      <c r="Y46" s="108"/>
      <c r="Z46" s="108"/>
      <c r="AA46" s="152" t="s">
        <v>474</v>
      </c>
    </row>
    <row r="47" spans="1:27" s="180" customFormat="1" ht="31.5" x14ac:dyDescent="0.25">
      <c r="A47" s="154">
        <v>18</v>
      </c>
      <c r="B47" s="154" t="s">
        <v>664</v>
      </c>
      <c r="C47" s="108" t="s">
        <v>40</v>
      </c>
      <c r="D47" s="155" t="s">
        <v>720</v>
      </c>
      <c r="E47" s="165" t="s">
        <v>89</v>
      </c>
      <c r="F47" s="161" t="s">
        <v>719</v>
      </c>
      <c r="G47" s="161" t="s">
        <v>718</v>
      </c>
      <c r="H47" s="154" t="s">
        <v>559</v>
      </c>
      <c r="I47" s="155">
        <v>1.08</v>
      </c>
      <c r="J47" s="162" t="s">
        <v>40</v>
      </c>
      <c r="K47" s="154"/>
      <c r="L47" s="154"/>
      <c r="M47" s="154">
        <v>1</v>
      </c>
      <c r="N47" s="154">
        <v>0</v>
      </c>
      <c r="O47" s="154">
        <v>0</v>
      </c>
      <c r="P47" s="154">
        <v>1</v>
      </c>
      <c r="Q47" s="154">
        <v>0</v>
      </c>
      <c r="R47" s="154">
        <v>0</v>
      </c>
      <c r="S47" s="154">
        <v>1</v>
      </c>
      <c r="T47" s="154">
        <v>0</v>
      </c>
      <c r="U47" s="154">
        <v>0</v>
      </c>
      <c r="V47" s="154">
        <v>168</v>
      </c>
      <c r="W47" s="154"/>
      <c r="X47" s="155"/>
      <c r="Y47" s="163"/>
      <c r="Z47" s="161"/>
      <c r="AA47" s="154"/>
    </row>
    <row r="48" spans="1:27" s="180" customFormat="1" ht="63" x14ac:dyDescent="0.25">
      <c r="A48" s="154">
        <v>19</v>
      </c>
      <c r="B48" s="154" t="s">
        <v>664</v>
      </c>
      <c r="C48" s="108" t="s">
        <v>55</v>
      </c>
      <c r="D48" s="159" t="s">
        <v>717</v>
      </c>
      <c r="E48" s="165" t="s">
        <v>89</v>
      </c>
      <c r="F48" s="161" t="s">
        <v>716</v>
      </c>
      <c r="G48" s="161" t="s">
        <v>715</v>
      </c>
      <c r="H48" s="154" t="s">
        <v>559</v>
      </c>
      <c r="I48" s="155">
        <v>0.2</v>
      </c>
      <c r="J48" s="155" t="s">
        <v>714</v>
      </c>
      <c r="K48" s="154"/>
      <c r="L48" s="154"/>
      <c r="M48" s="154">
        <v>2</v>
      </c>
      <c r="N48" s="154">
        <v>0</v>
      </c>
      <c r="O48" s="154">
        <v>0</v>
      </c>
      <c r="P48" s="154">
        <v>2</v>
      </c>
      <c r="Q48" s="154">
        <v>0</v>
      </c>
      <c r="R48" s="154">
        <v>0</v>
      </c>
      <c r="S48" s="154">
        <v>2</v>
      </c>
      <c r="T48" s="154">
        <v>0</v>
      </c>
      <c r="U48" s="154">
        <v>0</v>
      </c>
      <c r="V48" s="154">
        <v>192</v>
      </c>
      <c r="W48" s="154"/>
      <c r="X48" s="155"/>
      <c r="Y48" s="163"/>
      <c r="Z48" s="161"/>
      <c r="AA48" s="154">
        <v>1</v>
      </c>
    </row>
    <row r="49" spans="1:27" s="180" customFormat="1" ht="31.5" x14ac:dyDescent="0.25">
      <c r="A49" s="154">
        <v>20</v>
      </c>
      <c r="B49" s="154" t="s">
        <v>664</v>
      </c>
      <c r="C49" s="155" t="s">
        <v>55</v>
      </c>
      <c r="D49" s="155" t="s">
        <v>713</v>
      </c>
      <c r="E49" s="156" t="s">
        <v>89</v>
      </c>
      <c r="F49" s="161" t="s">
        <v>712</v>
      </c>
      <c r="G49" s="161" t="s">
        <v>711</v>
      </c>
      <c r="H49" s="154" t="s">
        <v>559</v>
      </c>
      <c r="I49" s="154">
        <v>4.92</v>
      </c>
      <c r="J49" s="162" t="s">
        <v>55</v>
      </c>
      <c r="K49" s="154"/>
      <c r="L49" s="154"/>
      <c r="M49" s="154">
        <v>1</v>
      </c>
      <c r="N49" s="154">
        <v>0</v>
      </c>
      <c r="O49" s="154">
        <v>0</v>
      </c>
      <c r="P49" s="154">
        <v>1</v>
      </c>
      <c r="Q49" s="154">
        <v>0</v>
      </c>
      <c r="R49" s="154">
        <v>0</v>
      </c>
      <c r="S49" s="154">
        <v>1</v>
      </c>
      <c r="T49" s="154">
        <v>0</v>
      </c>
      <c r="U49" s="154">
        <v>0</v>
      </c>
      <c r="V49" s="154">
        <v>1833</v>
      </c>
      <c r="W49" s="154"/>
      <c r="X49" s="155"/>
      <c r="Y49" s="163"/>
      <c r="Z49" s="161"/>
      <c r="AA49" s="154"/>
    </row>
    <row r="50" spans="1:27" ht="47.25" x14ac:dyDescent="0.25">
      <c r="A50" s="108"/>
      <c r="B50" s="148" t="s">
        <v>39</v>
      </c>
      <c r="C50" s="149" t="s">
        <v>55</v>
      </c>
      <c r="D50" s="149" t="s">
        <v>618</v>
      </c>
      <c r="E50" s="149" t="s">
        <v>61</v>
      </c>
      <c r="F50" s="149" t="s">
        <v>615</v>
      </c>
      <c r="G50" s="149" t="s">
        <v>616</v>
      </c>
      <c r="H50" s="150" t="s">
        <v>559</v>
      </c>
      <c r="I50" s="108">
        <v>3.9</v>
      </c>
      <c r="J50" s="155" t="s">
        <v>617</v>
      </c>
      <c r="K50" s="108"/>
      <c r="L50" s="108"/>
      <c r="M50" s="108">
        <v>189</v>
      </c>
      <c r="N50" s="156">
        <v>0</v>
      </c>
      <c r="O50" s="156">
        <v>0</v>
      </c>
      <c r="P50" s="108">
        <v>188</v>
      </c>
      <c r="Q50" s="156">
        <v>0</v>
      </c>
      <c r="R50" s="156">
        <v>0</v>
      </c>
      <c r="S50" s="156">
        <v>0</v>
      </c>
      <c r="T50" s="108">
        <v>188</v>
      </c>
      <c r="U50" s="108">
        <v>1</v>
      </c>
      <c r="V50" s="145">
        <f t="shared" si="0"/>
        <v>653.94000000000005</v>
      </c>
      <c r="W50" s="155" t="s">
        <v>619</v>
      </c>
      <c r="X50" s="108"/>
      <c r="Y50" s="108"/>
      <c r="Z50" s="108"/>
      <c r="AA50" s="152" t="s">
        <v>474</v>
      </c>
    </row>
    <row r="51" spans="1:27" s="180" customFormat="1" ht="34.5" customHeight="1" x14ac:dyDescent="0.25">
      <c r="A51" s="154">
        <v>21</v>
      </c>
      <c r="B51" s="154" t="s">
        <v>664</v>
      </c>
      <c r="C51" s="108" t="s">
        <v>55</v>
      </c>
      <c r="D51" s="170" t="s">
        <v>721</v>
      </c>
      <c r="E51" s="156">
        <v>0.38</v>
      </c>
      <c r="F51" s="161" t="s">
        <v>722</v>
      </c>
      <c r="G51" s="161" t="s">
        <v>723</v>
      </c>
      <c r="H51" s="154" t="s">
        <v>559</v>
      </c>
      <c r="I51" s="155">
        <v>0.67</v>
      </c>
      <c r="J51" s="155" t="s">
        <v>55</v>
      </c>
      <c r="K51" s="154"/>
      <c r="L51" s="154"/>
      <c r="M51" s="154">
        <v>146</v>
      </c>
      <c r="N51" s="154">
        <v>0</v>
      </c>
      <c r="O51" s="154">
        <v>0</v>
      </c>
      <c r="P51" s="154">
        <v>146</v>
      </c>
      <c r="Q51" s="154">
        <v>0</v>
      </c>
      <c r="R51" s="154">
        <v>0</v>
      </c>
      <c r="S51" s="154">
        <v>0</v>
      </c>
      <c r="T51" s="154">
        <v>146</v>
      </c>
      <c r="U51" s="154">
        <v>0</v>
      </c>
      <c r="V51" s="154">
        <v>335</v>
      </c>
      <c r="W51" s="154"/>
      <c r="X51" s="155"/>
      <c r="Y51" s="163"/>
      <c r="Z51" s="161"/>
      <c r="AA51" s="154"/>
    </row>
    <row r="52" spans="1:27" s="180" customFormat="1" ht="34.5" customHeight="1" x14ac:dyDescent="0.25">
      <c r="A52" s="154">
        <v>23</v>
      </c>
      <c r="B52" s="154" t="s">
        <v>664</v>
      </c>
      <c r="C52" s="155" t="s">
        <v>55</v>
      </c>
      <c r="D52" s="155" t="s">
        <v>724</v>
      </c>
      <c r="E52" s="165" t="s">
        <v>89</v>
      </c>
      <c r="F52" s="163" t="s">
        <v>725</v>
      </c>
      <c r="G52" s="163" t="s">
        <v>726</v>
      </c>
      <c r="H52" s="154" t="s">
        <v>559</v>
      </c>
      <c r="I52" s="155">
        <v>0.42</v>
      </c>
      <c r="J52" s="155" t="s">
        <v>727</v>
      </c>
      <c r="K52" s="154"/>
      <c r="L52" s="154"/>
      <c r="M52" s="154">
        <v>2</v>
      </c>
      <c r="N52" s="154">
        <v>0</v>
      </c>
      <c r="O52" s="154">
        <v>0</v>
      </c>
      <c r="P52" s="154">
        <v>2</v>
      </c>
      <c r="Q52" s="154">
        <v>0</v>
      </c>
      <c r="R52" s="154">
        <v>0</v>
      </c>
      <c r="S52" s="154">
        <v>2</v>
      </c>
      <c r="T52" s="154">
        <v>0</v>
      </c>
      <c r="U52" s="154">
        <v>0</v>
      </c>
      <c r="V52" s="154">
        <v>61</v>
      </c>
      <c r="W52" s="154"/>
      <c r="X52" s="155"/>
      <c r="Y52" s="163"/>
      <c r="Z52" s="161"/>
      <c r="AA52" s="154">
        <v>1</v>
      </c>
    </row>
    <row r="53" spans="1:27" s="180" customFormat="1" ht="34.5" customHeight="1" x14ac:dyDescent="0.25">
      <c r="A53" s="154">
        <v>24</v>
      </c>
      <c r="B53" s="154" t="s">
        <v>664</v>
      </c>
      <c r="C53" s="108" t="s">
        <v>55</v>
      </c>
      <c r="D53" s="170" t="s">
        <v>728</v>
      </c>
      <c r="E53" s="156">
        <v>0.38</v>
      </c>
      <c r="F53" s="161" t="s">
        <v>729</v>
      </c>
      <c r="G53" s="161" t="s">
        <v>730</v>
      </c>
      <c r="H53" s="154" t="s">
        <v>559</v>
      </c>
      <c r="I53" s="154">
        <v>0.42</v>
      </c>
      <c r="J53" s="155" t="s">
        <v>55</v>
      </c>
      <c r="K53" s="154"/>
      <c r="L53" s="154"/>
      <c r="M53" s="154">
        <v>1</v>
      </c>
      <c r="N53" s="154">
        <v>0</v>
      </c>
      <c r="O53" s="154">
        <v>0</v>
      </c>
      <c r="P53" s="154">
        <v>1</v>
      </c>
      <c r="Q53" s="154">
        <v>0</v>
      </c>
      <c r="R53" s="154">
        <v>0</v>
      </c>
      <c r="S53" s="154">
        <v>0</v>
      </c>
      <c r="T53" s="154">
        <v>1</v>
      </c>
      <c r="U53" s="154">
        <v>0</v>
      </c>
      <c r="V53" s="154">
        <v>5</v>
      </c>
      <c r="W53" s="154"/>
      <c r="X53" s="155"/>
      <c r="Y53" s="163"/>
      <c r="Z53" s="161"/>
      <c r="AA53" s="154">
        <v>1</v>
      </c>
    </row>
    <row r="54" spans="1:27" s="180" customFormat="1" ht="34.5" customHeight="1" x14ac:dyDescent="0.25">
      <c r="A54" s="154">
        <v>26</v>
      </c>
      <c r="B54" s="154" t="s">
        <v>664</v>
      </c>
      <c r="C54" s="108" t="s">
        <v>55</v>
      </c>
      <c r="D54" s="159" t="s">
        <v>731</v>
      </c>
      <c r="E54" s="156">
        <v>0.38</v>
      </c>
      <c r="F54" s="163" t="s">
        <v>732</v>
      </c>
      <c r="G54" s="163" t="s">
        <v>733</v>
      </c>
      <c r="H54" s="155" t="s">
        <v>559</v>
      </c>
      <c r="I54" s="154">
        <v>0.33</v>
      </c>
      <c r="J54" s="154" t="s">
        <v>55</v>
      </c>
      <c r="K54" s="154"/>
      <c r="L54" s="154"/>
      <c r="M54" s="154">
        <v>38</v>
      </c>
      <c r="N54" s="154">
        <v>0</v>
      </c>
      <c r="O54" s="154">
        <v>0</v>
      </c>
      <c r="P54" s="154">
        <v>38</v>
      </c>
      <c r="Q54" s="154">
        <v>0</v>
      </c>
      <c r="R54" s="154">
        <v>0</v>
      </c>
      <c r="S54" s="154">
        <v>0</v>
      </c>
      <c r="T54" s="154">
        <v>38</v>
      </c>
      <c r="U54" s="154">
        <v>0</v>
      </c>
      <c r="V54" s="154">
        <v>81</v>
      </c>
      <c r="W54" s="154"/>
      <c r="X54" s="155"/>
      <c r="Y54" s="163"/>
      <c r="Z54" s="161"/>
      <c r="AA54" s="154">
        <v>1</v>
      </c>
    </row>
    <row r="55" spans="1:27" ht="47.25" x14ac:dyDescent="0.25">
      <c r="A55" s="108"/>
      <c r="B55" s="148" t="s">
        <v>39</v>
      </c>
      <c r="C55" s="149" t="s">
        <v>55</v>
      </c>
      <c r="D55" s="149" t="s">
        <v>620</v>
      </c>
      <c r="E55" s="149" t="s">
        <v>89</v>
      </c>
      <c r="F55" s="149" t="s">
        <v>621</v>
      </c>
      <c r="G55" s="149" t="s">
        <v>622</v>
      </c>
      <c r="H55" s="150" t="s">
        <v>559</v>
      </c>
      <c r="I55" s="155">
        <v>3.75</v>
      </c>
      <c r="J55" s="155" t="s">
        <v>624</v>
      </c>
      <c r="K55" s="181"/>
      <c r="L55" s="181"/>
      <c r="M55" s="181">
        <v>91</v>
      </c>
      <c r="N55" s="156">
        <v>0</v>
      </c>
      <c r="O55" s="156">
        <v>0</v>
      </c>
      <c r="P55" s="181">
        <v>90</v>
      </c>
      <c r="Q55" s="156">
        <v>0</v>
      </c>
      <c r="R55" s="156">
        <v>0</v>
      </c>
      <c r="S55" s="156">
        <v>0</v>
      </c>
      <c r="T55" s="181">
        <v>90</v>
      </c>
      <c r="U55" s="108">
        <v>1</v>
      </c>
      <c r="V55" s="145">
        <f t="shared" si="0"/>
        <v>314.86</v>
      </c>
      <c r="W55" s="155" t="s">
        <v>623</v>
      </c>
      <c r="X55" s="108"/>
      <c r="Y55" s="108"/>
      <c r="Z55" s="108"/>
      <c r="AA55" s="152" t="s">
        <v>474</v>
      </c>
    </row>
    <row r="56" spans="1:27" s="180" customFormat="1" ht="47.25" x14ac:dyDescent="0.25">
      <c r="A56" s="154">
        <v>27</v>
      </c>
      <c r="B56" s="154" t="s">
        <v>664</v>
      </c>
      <c r="C56" s="155" t="s">
        <v>40</v>
      </c>
      <c r="D56" s="159" t="s">
        <v>736</v>
      </c>
      <c r="E56" s="156">
        <v>0.38</v>
      </c>
      <c r="F56" s="161" t="s">
        <v>735</v>
      </c>
      <c r="G56" s="161" t="s">
        <v>734</v>
      </c>
      <c r="H56" s="154" t="s">
        <v>559</v>
      </c>
      <c r="I56" s="154">
        <v>0.42</v>
      </c>
      <c r="J56" s="155" t="s">
        <v>40</v>
      </c>
      <c r="K56" s="154"/>
      <c r="L56" s="154"/>
      <c r="M56" s="154">
        <v>1</v>
      </c>
      <c r="N56" s="154">
        <v>0</v>
      </c>
      <c r="O56" s="154">
        <v>0</v>
      </c>
      <c r="P56" s="154">
        <v>1</v>
      </c>
      <c r="Q56" s="154">
        <v>0</v>
      </c>
      <c r="R56" s="154">
        <v>0</v>
      </c>
      <c r="S56" s="154">
        <v>0</v>
      </c>
      <c r="T56" s="154">
        <v>1</v>
      </c>
      <c r="U56" s="154">
        <v>0</v>
      </c>
      <c r="V56" s="154">
        <v>18</v>
      </c>
      <c r="W56" s="154"/>
      <c r="X56" s="155"/>
      <c r="Y56" s="163"/>
      <c r="Z56" s="161"/>
      <c r="AA56" s="154">
        <v>1</v>
      </c>
    </row>
    <row r="57" spans="1:27" ht="31.5" x14ac:dyDescent="0.25">
      <c r="A57" s="108"/>
      <c r="B57" s="148" t="s">
        <v>39</v>
      </c>
      <c r="C57" s="149" t="s">
        <v>40</v>
      </c>
      <c r="D57" s="149" t="s">
        <v>625</v>
      </c>
      <c r="E57" s="149" t="s">
        <v>61</v>
      </c>
      <c r="F57" s="149" t="s">
        <v>626</v>
      </c>
      <c r="G57" s="149" t="s">
        <v>627</v>
      </c>
      <c r="H57" s="150" t="s">
        <v>559</v>
      </c>
      <c r="I57" s="155">
        <v>1.82</v>
      </c>
      <c r="J57" s="157" t="s">
        <v>55</v>
      </c>
      <c r="K57" s="181"/>
      <c r="L57" s="181"/>
      <c r="M57" s="181">
        <v>91</v>
      </c>
      <c r="N57" s="156">
        <v>0</v>
      </c>
      <c r="O57" s="156">
        <v>0</v>
      </c>
      <c r="P57" s="181">
        <v>91</v>
      </c>
      <c r="Q57" s="156">
        <v>0</v>
      </c>
      <c r="R57" s="156">
        <v>0</v>
      </c>
      <c r="S57" s="156">
        <v>0</v>
      </c>
      <c r="T57" s="181">
        <v>91</v>
      </c>
      <c r="U57" s="156">
        <v>0</v>
      </c>
      <c r="V57" s="145">
        <f t="shared" si="0"/>
        <v>314.86</v>
      </c>
      <c r="W57" s="155"/>
      <c r="X57" s="108"/>
      <c r="Y57" s="108"/>
      <c r="Z57" s="108"/>
      <c r="AA57" s="152" t="s">
        <v>474</v>
      </c>
    </row>
    <row r="58" spans="1:27" ht="31.5" x14ac:dyDescent="0.25">
      <c r="A58" s="108"/>
      <c r="B58" s="148" t="s">
        <v>39</v>
      </c>
      <c r="C58" s="149" t="s">
        <v>40</v>
      </c>
      <c r="D58" s="149" t="s">
        <v>628</v>
      </c>
      <c r="E58" s="149" t="s">
        <v>61</v>
      </c>
      <c r="F58" s="149" t="s">
        <v>629</v>
      </c>
      <c r="G58" s="149" t="s">
        <v>630</v>
      </c>
      <c r="H58" s="150" t="s">
        <v>559</v>
      </c>
      <c r="I58" s="155">
        <v>0.83</v>
      </c>
      <c r="J58" s="157" t="s">
        <v>55</v>
      </c>
      <c r="K58" s="181"/>
      <c r="L58" s="181"/>
      <c r="M58" s="181">
        <v>74</v>
      </c>
      <c r="N58" s="156">
        <v>0</v>
      </c>
      <c r="O58" s="156">
        <v>0</v>
      </c>
      <c r="P58" s="181">
        <v>74</v>
      </c>
      <c r="Q58" s="156">
        <v>0</v>
      </c>
      <c r="R58" s="156">
        <v>0</v>
      </c>
      <c r="S58" s="156">
        <v>0</v>
      </c>
      <c r="T58" s="181">
        <v>74</v>
      </c>
      <c r="U58" s="156">
        <v>0</v>
      </c>
      <c r="V58" s="145">
        <f t="shared" si="0"/>
        <v>256.04000000000002</v>
      </c>
      <c r="W58" s="155"/>
      <c r="X58" s="108"/>
      <c r="Y58" s="108"/>
      <c r="Z58" s="108"/>
      <c r="AA58" s="152" t="s">
        <v>474</v>
      </c>
    </row>
    <row r="59" spans="1:27" s="180" customFormat="1" ht="47.25" x14ac:dyDescent="0.25">
      <c r="A59" s="154">
        <v>29</v>
      </c>
      <c r="B59" s="154" t="s">
        <v>664</v>
      </c>
      <c r="C59" s="155" t="s">
        <v>370</v>
      </c>
      <c r="D59" s="171" t="s">
        <v>742</v>
      </c>
      <c r="E59" s="156">
        <v>0.38</v>
      </c>
      <c r="F59" s="163" t="s">
        <v>741</v>
      </c>
      <c r="G59" s="163" t="s">
        <v>740</v>
      </c>
      <c r="H59" s="154" t="s">
        <v>559</v>
      </c>
      <c r="I59" s="154">
        <v>2.5</v>
      </c>
      <c r="J59" s="172" t="s">
        <v>370</v>
      </c>
      <c r="K59" s="154"/>
      <c r="L59" s="154"/>
      <c r="M59" s="154">
        <v>1</v>
      </c>
      <c r="N59" s="154">
        <v>0</v>
      </c>
      <c r="O59" s="154">
        <v>0</v>
      </c>
      <c r="P59" s="154">
        <v>1</v>
      </c>
      <c r="Q59" s="154">
        <v>0</v>
      </c>
      <c r="R59" s="154">
        <v>0</v>
      </c>
      <c r="S59" s="154">
        <v>0</v>
      </c>
      <c r="T59" s="154">
        <v>1</v>
      </c>
      <c r="U59" s="154">
        <v>0</v>
      </c>
      <c r="V59" s="154">
        <v>12</v>
      </c>
      <c r="W59" s="154"/>
      <c r="X59" s="155"/>
      <c r="Y59" s="163"/>
      <c r="Z59" s="161"/>
      <c r="AA59" s="154">
        <v>1</v>
      </c>
    </row>
    <row r="60" spans="1:27" s="180" customFormat="1" ht="31.5" x14ac:dyDescent="0.25">
      <c r="A60" s="154">
        <v>30</v>
      </c>
      <c r="B60" s="154" t="s">
        <v>664</v>
      </c>
      <c r="C60" s="155" t="s">
        <v>40</v>
      </c>
      <c r="D60" s="155" t="s">
        <v>739</v>
      </c>
      <c r="E60" s="156">
        <v>0.38</v>
      </c>
      <c r="F60" s="161" t="s">
        <v>738</v>
      </c>
      <c r="G60" s="161" t="s">
        <v>737</v>
      </c>
      <c r="H60" s="154" t="s">
        <v>559</v>
      </c>
      <c r="I60" s="154">
        <v>1</v>
      </c>
      <c r="J60" s="156" t="s">
        <v>40</v>
      </c>
      <c r="K60" s="154"/>
      <c r="L60" s="154"/>
      <c r="M60" s="154">
        <v>139</v>
      </c>
      <c r="N60" s="154">
        <v>0</v>
      </c>
      <c r="O60" s="154">
        <v>0</v>
      </c>
      <c r="P60" s="154">
        <v>139</v>
      </c>
      <c r="Q60" s="154">
        <v>0</v>
      </c>
      <c r="R60" s="154">
        <v>0</v>
      </c>
      <c r="S60" s="154">
        <v>0</v>
      </c>
      <c r="T60" s="154">
        <v>139</v>
      </c>
      <c r="U60" s="154">
        <v>0</v>
      </c>
      <c r="V60" s="154">
        <v>297</v>
      </c>
      <c r="W60" s="154"/>
      <c r="X60" s="155"/>
      <c r="Y60" s="163"/>
      <c r="Z60" s="161"/>
      <c r="AA60" s="154">
        <v>1</v>
      </c>
    </row>
    <row r="61" spans="1:27" ht="31.5" x14ac:dyDescent="0.25">
      <c r="A61" s="108"/>
      <c r="B61" s="148" t="s">
        <v>39</v>
      </c>
      <c r="C61" s="149" t="s">
        <v>40</v>
      </c>
      <c r="D61" s="149" t="s">
        <v>633</v>
      </c>
      <c r="E61" s="149" t="s">
        <v>61</v>
      </c>
      <c r="F61" s="149" t="s">
        <v>631</v>
      </c>
      <c r="G61" s="149" t="s">
        <v>632</v>
      </c>
      <c r="H61" s="150" t="s">
        <v>559</v>
      </c>
      <c r="I61" s="155">
        <v>0.52</v>
      </c>
      <c r="J61" s="157" t="s">
        <v>55</v>
      </c>
      <c r="K61" s="181"/>
      <c r="L61" s="181"/>
      <c r="M61" s="181">
        <v>134</v>
      </c>
      <c r="N61" s="156">
        <v>0</v>
      </c>
      <c r="O61" s="156">
        <v>0</v>
      </c>
      <c r="P61" s="181">
        <v>134</v>
      </c>
      <c r="Q61" s="156">
        <v>0</v>
      </c>
      <c r="R61" s="156">
        <v>0</v>
      </c>
      <c r="S61" s="156">
        <v>0</v>
      </c>
      <c r="T61" s="181">
        <v>134</v>
      </c>
      <c r="U61" s="156">
        <v>0</v>
      </c>
      <c r="V61" s="145">
        <f t="shared" si="0"/>
        <v>463.64</v>
      </c>
      <c r="W61" s="155"/>
      <c r="X61" s="108"/>
      <c r="Y61" s="108"/>
      <c r="Z61" s="108"/>
      <c r="AA61" s="152" t="s">
        <v>474</v>
      </c>
    </row>
    <row r="62" spans="1:27" s="180" customFormat="1" ht="42" customHeight="1" x14ac:dyDescent="0.25">
      <c r="A62" s="154">
        <v>31</v>
      </c>
      <c r="B62" s="154" t="s">
        <v>664</v>
      </c>
      <c r="C62" s="155" t="s">
        <v>40</v>
      </c>
      <c r="D62" s="155" t="s">
        <v>743</v>
      </c>
      <c r="E62" s="156">
        <v>0.38</v>
      </c>
      <c r="F62" s="161" t="s">
        <v>744</v>
      </c>
      <c r="G62" s="161" t="s">
        <v>745</v>
      </c>
      <c r="H62" s="154" t="s">
        <v>559</v>
      </c>
      <c r="I62" s="154">
        <v>0.42</v>
      </c>
      <c r="J62" s="156" t="s">
        <v>40</v>
      </c>
      <c r="K62" s="154"/>
      <c r="L62" s="154"/>
      <c r="M62" s="154">
        <v>4</v>
      </c>
      <c r="N62" s="154">
        <v>0</v>
      </c>
      <c r="O62" s="154">
        <v>0</v>
      </c>
      <c r="P62" s="154">
        <v>4</v>
      </c>
      <c r="Q62" s="154">
        <v>0</v>
      </c>
      <c r="R62" s="154">
        <v>0</v>
      </c>
      <c r="S62" s="154">
        <v>0</v>
      </c>
      <c r="T62" s="154">
        <v>4</v>
      </c>
      <c r="U62" s="154">
        <v>0</v>
      </c>
      <c r="V62" s="154">
        <v>258</v>
      </c>
      <c r="W62" s="154"/>
      <c r="X62" s="155"/>
      <c r="Y62" s="163"/>
      <c r="Z62" s="161"/>
      <c r="AA62" s="154">
        <v>1</v>
      </c>
    </row>
    <row r="63" spans="1:27" s="180" customFormat="1" ht="42" customHeight="1" x14ac:dyDescent="0.25">
      <c r="A63" s="154">
        <v>32</v>
      </c>
      <c r="B63" s="154" t="s">
        <v>664</v>
      </c>
      <c r="C63" s="155" t="s">
        <v>40</v>
      </c>
      <c r="D63" s="155" t="s">
        <v>746</v>
      </c>
      <c r="E63" s="156">
        <v>0.38</v>
      </c>
      <c r="F63" s="161" t="s">
        <v>747</v>
      </c>
      <c r="G63" s="161" t="s">
        <v>748</v>
      </c>
      <c r="H63" s="154" t="s">
        <v>559</v>
      </c>
      <c r="I63" s="154">
        <v>5.08</v>
      </c>
      <c r="J63" s="156" t="s">
        <v>40</v>
      </c>
      <c r="K63" s="154"/>
      <c r="L63" s="154"/>
      <c r="M63" s="154">
        <v>12</v>
      </c>
      <c r="N63" s="154">
        <v>0</v>
      </c>
      <c r="O63" s="154">
        <v>0</v>
      </c>
      <c r="P63" s="154">
        <v>12</v>
      </c>
      <c r="Q63" s="154">
        <v>0</v>
      </c>
      <c r="R63" s="154">
        <v>0</v>
      </c>
      <c r="S63" s="154">
        <v>0</v>
      </c>
      <c r="T63" s="154">
        <v>12</v>
      </c>
      <c r="U63" s="154">
        <v>0</v>
      </c>
      <c r="V63" s="154">
        <v>35</v>
      </c>
      <c r="W63" s="154"/>
      <c r="X63" s="155"/>
      <c r="Y63" s="163"/>
      <c r="Z63" s="161"/>
      <c r="AA63" s="154">
        <v>1</v>
      </c>
    </row>
    <row r="64" spans="1:27" s="180" customFormat="1" ht="42" customHeight="1" x14ac:dyDescent="0.25">
      <c r="A64" s="154">
        <v>33</v>
      </c>
      <c r="B64" s="154" t="s">
        <v>664</v>
      </c>
      <c r="C64" s="155" t="s">
        <v>40</v>
      </c>
      <c r="D64" s="155" t="s">
        <v>749</v>
      </c>
      <c r="E64" s="156">
        <v>0.38</v>
      </c>
      <c r="F64" s="161" t="s">
        <v>750</v>
      </c>
      <c r="G64" s="161" t="s">
        <v>751</v>
      </c>
      <c r="H64" s="154" t="s">
        <v>752</v>
      </c>
      <c r="I64" s="154">
        <v>1.33</v>
      </c>
      <c r="J64" s="156" t="s">
        <v>40</v>
      </c>
      <c r="K64" s="154"/>
      <c r="L64" s="154"/>
      <c r="M64" s="154">
        <v>23</v>
      </c>
      <c r="N64" s="154">
        <v>0</v>
      </c>
      <c r="O64" s="154">
        <v>0</v>
      </c>
      <c r="P64" s="154">
        <v>23</v>
      </c>
      <c r="Q64" s="154">
        <v>0</v>
      </c>
      <c r="R64" s="154">
        <v>0</v>
      </c>
      <c r="S64" s="154">
        <v>0</v>
      </c>
      <c r="T64" s="154">
        <v>23</v>
      </c>
      <c r="U64" s="154">
        <v>0</v>
      </c>
      <c r="V64" s="154">
        <v>518</v>
      </c>
      <c r="W64" s="154"/>
      <c r="X64" s="155"/>
      <c r="Y64" s="163"/>
      <c r="Z64" s="161"/>
      <c r="AA64" s="154">
        <v>1</v>
      </c>
    </row>
    <row r="65" spans="1:27" ht="31.5" x14ac:dyDescent="0.25">
      <c r="A65" s="108"/>
      <c r="B65" s="148" t="s">
        <v>39</v>
      </c>
      <c r="C65" s="149" t="s">
        <v>55</v>
      </c>
      <c r="D65" s="149" t="s">
        <v>634</v>
      </c>
      <c r="E65" s="149" t="s">
        <v>61</v>
      </c>
      <c r="F65" s="149" t="s">
        <v>635</v>
      </c>
      <c r="G65" s="149" t="s">
        <v>658</v>
      </c>
      <c r="H65" s="150" t="s">
        <v>559</v>
      </c>
      <c r="I65" s="155">
        <v>3.73</v>
      </c>
      <c r="J65" s="158" t="s">
        <v>659</v>
      </c>
      <c r="K65" s="181"/>
      <c r="L65" s="181"/>
      <c r="M65" s="181">
        <v>42</v>
      </c>
      <c r="N65" s="156">
        <v>0</v>
      </c>
      <c r="O65" s="156">
        <v>0</v>
      </c>
      <c r="P65" s="181">
        <v>41</v>
      </c>
      <c r="Q65" s="156">
        <v>0</v>
      </c>
      <c r="R65" s="156">
        <v>0</v>
      </c>
      <c r="S65" s="156">
        <v>0</v>
      </c>
      <c r="T65" s="181">
        <v>41</v>
      </c>
      <c r="U65" s="108">
        <v>1</v>
      </c>
      <c r="V65" s="145">
        <f t="shared" si="0"/>
        <v>145.32000000000002</v>
      </c>
      <c r="W65" s="155" t="s">
        <v>623</v>
      </c>
      <c r="X65" s="108"/>
      <c r="Y65" s="108"/>
      <c r="Z65" s="108"/>
      <c r="AA65" s="152" t="s">
        <v>474</v>
      </c>
    </row>
    <row r="66" spans="1:27" ht="62.25" customHeight="1" x14ac:dyDescent="0.25">
      <c r="A66" s="108"/>
      <c r="B66" s="148" t="s">
        <v>39</v>
      </c>
      <c r="C66" s="149" t="s">
        <v>55</v>
      </c>
      <c r="D66" s="149" t="s">
        <v>636</v>
      </c>
      <c r="E66" s="149" t="s">
        <v>61</v>
      </c>
      <c r="F66" s="149" t="s">
        <v>637</v>
      </c>
      <c r="G66" s="149" t="s">
        <v>638</v>
      </c>
      <c r="H66" s="150" t="s">
        <v>559</v>
      </c>
      <c r="I66" s="155">
        <v>1</v>
      </c>
      <c r="J66" s="157" t="s">
        <v>55</v>
      </c>
      <c r="K66" s="181"/>
      <c r="L66" s="181"/>
      <c r="M66" s="181">
        <v>32</v>
      </c>
      <c r="N66" s="156">
        <v>0</v>
      </c>
      <c r="O66" s="156">
        <v>0</v>
      </c>
      <c r="P66" s="181">
        <v>32</v>
      </c>
      <c r="Q66" s="156">
        <v>0</v>
      </c>
      <c r="R66" s="156">
        <v>0</v>
      </c>
      <c r="S66" s="156">
        <v>0</v>
      </c>
      <c r="T66" s="181">
        <v>32</v>
      </c>
      <c r="U66" s="156">
        <v>0</v>
      </c>
      <c r="V66" s="145">
        <f t="shared" si="0"/>
        <v>110.72000000000001</v>
      </c>
      <c r="W66" s="108"/>
      <c r="X66" s="108"/>
      <c r="Y66" s="108"/>
      <c r="Z66" s="108"/>
      <c r="AA66" s="152" t="s">
        <v>474</v>
      </c>
    </row>
  </sheetData>
  <mergeCells count="30">
    <mergeCell ref="A1:O1"/>
    <mergeCell ref="A3:T3"/>
    <mergeCell ref="A4:T4"/>
    <mergeCell ref="A5:I5"/>
    <mergeCell ref="J5:V5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W5:W8"/>
    <mergeCell ref="I6:I8"/>
    <mergeCell ref="J6:J8"/>
    <mergeCell ref="K6:K8"/>
    <mergeCell ref="L6:L8"/>
    <mergeCell ref="X7:X8"/>
    <mergeCell ref="Y7:Y8"/>
    <mergeCell ref="Z7:Z8"/>
    <mergeCell ref="A2:O2"/>
    <mergeCell ref="M6:U6"/>
    <mergeCell ref="V6:V8"/>
    <mergeCell ref="M7:M8"/>
    <mergeCell ref="N7:P7"/>
    <mergeCell ref="Q7:T7"/>
    <mergeCell ref="U7:U8"/>
    <mergeCell ref="X5:Z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441</v>
      </c>
    </row>
    <row r="3" spans="2:2" x14ac:dyDescent="0.25">
      <c r="B3" t="s">
        <v>442</v>
      </c>
    </row>
    <row r="4" spans="2:2" x14ac:dyDescent="0.25">
      <c r="B4" t="s">
        <v>443</v>
      </c>
    </row>
    <row r="5" spans="2:2" x14ac:dyDescent="0.25">
      <c r="B5" t="s">
        <v>444</v>
      </c>
    </row>
    <row r="6" spans="2:2" x14ac:dyDescent="0.25">
      <c r="B6" t="s">
        <v>445</v>
      </c>
    </row>
    <row r="7" spans="2:2" x14ac:dyDescent="0.25">
      <c r="B7" t="s">
        <v>446</v>
      </c>
    </row>
    <row r="8" spans="2:2" x14ac:dyDescent="0.25">
      <c r="B8" t="s">
        <v>447</v>
      </c>
    </row>
    <row r="9" spans="2:2" x14ac:dyDescent="0.25">
      <c r="B9" t="s">
        <v>448</v>
      </c>
    </row>
    <row r="10" spans="2:2" x14ac:dyDescent="0.25">
      <c r="B10" t="s">
        <v>449</v>
      </c>
    </row>
    <row r="11" spans="2:2" x14ac:dyDescent="0.25">
      <c r="B11" t="s">
        <v>450</v>
      </c>
    </row>
    <row r="12" spans="2:2" x14ac:dyDescent="0.25">
      <c r="B12" t="s">
        <v>451</v>
      </c>
    </row>
    <row r="13" spans="2:2" x14ac:dyDescent="0.25">
      <c r="B13" t="s">
        <v>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Отчет</vt:lpstr>
      <vt:lpstr>ЦЭС </vt:lpstr>
      <vt:lpstr>Лист3</vt:lpstr>
      <vt:lpstr>Лист2</vt:lpstr>
      <vt:lpstr>Отчет!_ftn1</vt:lpstr>
      <vt:lpstr>'ЦЭС '!_ftn1</vt:lpstr>
      <vt:lpstr>Отчет!_ftnref1</vt:lpstr>
      <vt:lpstr>'ЦЭС '!_ftnref1</vt:lpstr>
      <vt:lpstr>Отчет!_Toc472327096</vt:lpstr>
      <vt:lpstr>'ЦЭС '!_Toc472327096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Ямилова Лейсан</cp:lastModifiedBy>
  <cp:lastPrinted>2023-01-10T13:14:19Z</cp:lastPrinted>
  <dcterms:created xsi:type="dcterms:W3CDTF">2017-02-13T15:22:59Z</dcterms:created>
  <dcterms:modified xsi:type="dcterms:W3CDTF">2023-01-21T10:57:47Z</dcterms:modified>
  <cp:category/>
</cp:coreProperties>
</file>